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FIspoln" sheetId="1" r:id="rId1"/>
  </sheets>
  <definedNames>
    <definedName name="_xlnm.Print_Titles" localSheetId="0">'FIspoln'!$13:$13</definedName>
    <definedName name="_xlnm.Print_Area" localSheetId="0">'FIspoln'!$A$1:$F$259</definedName>
  </definedNames>
  <calcPr fullCalcOnLoad="1" refMode="R1C1"/>
</workbook>
</file>

<file path=xl/sharedStrings.xml><?xml version="1.0" encoding="utf-8"?>
<sst xmlns="http://schemas.openxmlformats.org/spreadsheetml/2006/main" count="1001" uniqueCount="218">
  <si>
    <t>540</t>
  </si>
  <si>
    <t>605</t>
  </si>
  <si>
    <t xml:space="preserve">Культура, кинематография </t>
  </si>
  <si>
    <t>0309</t>
  </si>
  <si>
    <t>9000000</t>
  </si>
  <si>
    <t>Непрограммные расходы органов местного самоуправления</t>
  </si>
  <si>
    <t>Социальное обеспечение и иные выплаты населению</t>
  </si>
  <si>
    <t>Публичные нормативные социальные выплаты гражданам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</si>
  <si>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</si>
  <si>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</si>
  <si>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</si>
  <si>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Код ведомства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</si>
  <si>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</si>
  <si>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</si>
  <si>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</si>
  <si>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</si>
  <si>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</si>
  <si>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национальной безопасности и правоохранительной деятельности</t>
  </si>
  <si>
    <t>0100</t>
  </si>
  <si>
    <t>0503</t>
  </si>
  <si>
    <t>0800</t>
  </si>
  <si>
    <t>0801</t>
  </si>
  <si>
    <t>1000</t>
  </si>
  <si>
    <t>1001</t>
  </si>
  <si>
    <t>500</t>
  </si>
  <si>
    <t>0106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</si>
  <si>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</si>
  <si>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</si>
  <si>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</si>
  <si>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</si>
  <si>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</si>
  <si>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</si>
  <si>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</si>
  <si>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0103</t>
  </si>
  <si>
    <t>0104</t>
  </si>
  <si>
    <t>Благоустройство</t>
  </si>
  <si>
    <t>Культура</t>
  </si>
  <si>
    <t>Социальная политика</t>
  </si>
  <si>
    <t>Пенсионное обеспечение</t>
  </si>
  <si>
    <t>100</t>
  </si>
  <si>
    <t>300</t>
  </si>
  <si>
    <t>240</t>
  </si>
  <si>
    <t>244</t>
  </si>
  <si>
    <t>0409</t>
  </si>
  <si>
    <t>200</t>
  </si>
  <si>
    <t>310</t>
  </si>
  <si>
    <t>312</t>
  </si>
  <si>
    <t>1400</t>
  </si>
  <si>
    <t>0113</t>
  </si>
  <si>
    <t>0203</t>
  </si>
  <si>
    <t>0200</t>
  </si>
  <si>
    <t>Национальная оборона</t>
  </si>
  <si>
    <t>Мобилизационная и вневойсковая подготовка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</si>
  <si>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</si>
  <si>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Раздел, подраздел</t>
  </si>
  <si>
    <t>Функционирование Каратузского районного Совета депутатов</t>
  </si>
  <si>
    <t>9010000</t>
  </si>
  <si>
    <t>Глава муниципального образования в рамках непрограммных расходов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</si>
  <si>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</si>
  <si>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9010023</t>
  </si>
  <si>
    <t>Председатель контрольного органа представительного органа муниципального образования в рамках непрограммных расходов органов местного самоуправления</t>
  </si>
  <si>
    <t>9020000</t>
  </si>
  <si>
    <t>9020021</t>
  </si>
  <si>
    <t>2212202</t>
  </si>
  <si>
    <t>120</t>
  </si>
  <si>
    <t>121</t>
  </si>
  <si>
    <t>122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</si>
  <si>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</si>
  <si>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</si>
  <si>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</si>
  <si>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Функционирование Администрации Моторского сельсовета</t>
  </si>
  <si>
    <t>АДМИНИСТРАЦИЯ МОТОРСКОГО СЕЛЬСОВЕТА КАРАТУЗСКОГО РАЙОНА КРАСНОЯРСКОГО КРАЯ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</si>
  <si>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</si>
  <si>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 xml:space="preserve">Резервные фонды </t>
  </si>
  <si>
    <t>9031518</t>
  </si>
  <si>
    <t>Обеспечение пожарной безопасности</t>
  </si>
  <si>
    <t>0310</t>
  </si>
  <si>
    <t>0550510</t>
  </si>
  <si>
    <t>0550507</t>
  </si>
  <si>
    <t>0550508</t>
  </si>
  <si>
    <t>0550509</t>
  </si>
  <si>
    <t>1403</t>
  </si>
  <si>
    <t>Расходы на выпрлаты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</si>
  <si>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Председатель Представительного органа местного самоуправления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</si>
  <si>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</si>
  <si>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Осуществление государственныцх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</si>
  <si>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Осуществление первичного воинского учета на территриях, где отсутствуют военные комиссариаты в рамках непрограммных расходов органов местного самоуправления</t>
  </si>
  <si>
    <t>Подпрограмма  "Обеспечение первичных мер пожарной безопасности в МО "Моторский сельсовет"</t>
  </si>
  <si>
    <t>0500000</t>
  </si>
  <si>
    <t>Муниципальная программа "Обеспечение населения необходимыми социальными услугами и формирование комфортных условий жизни населения МО "Моторский сельсовет" на 2014-2016 годы</t>
  </si>
  <si>
    <t>Подпрограмма  "Предупреждение и ликвидация последствий чрезвычайных  ситуаций в границах поселения,профилактика терроризма"</t>
  </si>
  <si>
    <t>Обеспечение наглядной агитацией учреждений социальной сферы</t>
  </si>
  <si>
    <t>Национальная экономика</t>
  </si>
  <si>
    <t>0400</t>
  </si>
  <si>
    <t>Дорожное хозяйство (дорожные фонды)</t>
  </si>
  <si>
    <t>0300</t>
  </si>
  <si>
    <t xml:space="preserve">Подпрограмма "Содержание автомобильных  дорог в границах поселения" </t>
  </si>
  <si>
    <t xml:space="preserve">Содержание , ремонт внутрипоселковых  дорог </t>
  </si>
  <si>
    <t>ЖИЛИЩНО-КОММУНАЛЬНОЕ ХОЗЯЙСТВО</t>
  </si>
  <si>
    <t>0500</t>
  </si>
  <si>
    <t>Заключение договора  со специализированной организацией осуществляющей поднятие и транспортировку тел умерших</t>
  </si>
  <si>
    <t>Подпрограмма " Организация ритуальных услуг и сдержание мест захоронения"</t>
  </si>
  <si>
    <t>Ремонт и содержание кладбища</t>
  </si>
  <si>
    <t>Строительство контейнерной площадки и приобретение контейнеров для муссора</t>
  </si>
  <si>
    <t>0540506</t>
  </si>
  <si>
    <t>Подпрограмма "Организация благоустройства территории поселения"</t>
  </si>
  <si>
    <t>Сбор и вывоз мусора с объектов благоустройства поселения</t>
  </si>
  <si>
    <t>Сбор и вывоз мусора с несанкционированных свалок</t>
  </si>
  <si>
    <t>Присвоение наименований улицам и иным территориям проживания граждан в населенных пунктах, установление нумерации домов и установки указателей с наименованиями улиц и номерами домов</t>
  </si>
  <si>
    <t>Проведение кокурса "Усадьба образцового порядка"</t>
  </si>
  <si>
    <t>Содержание объектов благоустройства</t>
  </si>
  <si>
    <t>Обеспечение реализации программы</t>
  </si>
  <si>
    <t>Подпрограмма  "Организация уличного освещения"</t>
  </si>
  <si>
    <t>Оплата услуг энергосберегающей организации</t>
  </si>
  <si>
    <t>Приобретение светильников, расходных материалов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</si>
  <si>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</si>
  <si>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</si>
  <si>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в области градостраительной деятельности от бюджетов поселений в рамках непрограммных расходов органов местного самоуправления</t>
  </si>
  <si>
    <t>9020031</t>
  </si>
  <si>
    <t xml:space="preserve">Межбюджетные трансферты </t>
  </si>
  <si>
    <t xml:space="preserve">Иные межбюджетные трансферты </t>
  </si>
  <si>
    <t>Подполграмма "Энергосбережение и  повышение энергетической эффективности в МО "Моторский сельсовет"</t>
  </si>
  <si>
    <t>0570000</t>
  </si>
  <si>
    <t>0570518</t>
  </si>
  <si>
    <t>0577423</t>
  </si>
  <si>
    <t xml:space="preserve">Расходы за сче субсидий на реализацию мероприятий по проведению обязательных энергетических обследований муниципальных учреждений  в рамках подпрограммы "Энергосбережение и  повышение энергетической эффективности в МО "Моторский сельсовет" Муниципальной програмыа "Обеспечение населения необходимыми социальными услугами и формирование комфортных условий жизни населения МО "Моторский сельсовет" на 2014-2016 годы"  </t>
  </si>
  <si>
    <t>Реализация мероприятий по проведению обязательных энергетических обследований муниципальных учреждений  за счет средств бюджета сельсовета в рамках подпрограммы "Энергосбережение и  повышение энергетической эффективности в МО "Моторский сельсовет" Муниципальной програмыа "Обеспечение населения необходимыми социальными услугами и формирование комфортных условий жизни населения МО "Моторский сельсовет" на 2014-2016 годы"</t>
  </si>
  <si>
    <t>Функционирование Депутатов  представительного органа муниципального образования</t>
  </si>
  <si>
    <t>Иные межбюджетные ассигнования</t>
  </si>
  <si>
    <t>800</t>
  </si>
  <si>
    <t>Муниципальная программа "Обеспечение населения необходимыми социальными услугами и формирование комфортных условий жизни населения МО "Моторский сельсовет" на 2014-2017годы</t>
  </si>
  <si>
    <t>Материальное стимулирование работы добровольных пожарных за участие в профилактике и тушении пожаров</t>
  </si>
  <si>
    <t>Организация общественных работ</t>
  </si>
  <si>
    <t>Оформление в собственность сети водопровода с.Моторское</t>
  </si>
  <si>
    <t>0502</t>
  </si>
  <si>
    <t>Коммунальное хозяйство</t>
  </si>
  <si>
    <t>9000000000</t>
  </si>
  <si>
    <t>9020000200</t>
  </si>
  <si>
    <t>9010000210</t>
  </si>
  <si>
    <t>9010000220</t>
  </si>
  <si>
    <t>9020000210</t>
  </si>
  <si>
    <t>9020000000</t>
  </si>
  <si>
    <t>Уплата налогов, сборов и иных платежей</t>
  </si>
  <si>
    <t>850</t>
  </si>
  <si>
    <t>870</t>
  </si>
  <si>
    <t>Резервные средства</t>
  </si>
  <si>
    <t>9020000250</t>
  </si>
  <si>
    <t>9020075140</t>
  </si>
  <si>
    <t>Охрана объектов растительного и животного мира и среды обитания в рамках непрограммных расходов органов местного самоуправления.</t>
  </si>
  <si>
    <t>9020000300</t>
  </si>
  <si>
    <t>9020015180</t>
  </si>
  <si>
    <t>0500000000</t>
  </si>
  <si>
    <t>0530000000</t>
  </si>
  <si>
    <t>0530005070</t>
  </si>
  <si>
    <t>0520000000</t>
  </si>
  <si>
    <t>0520005160</t>
  </si>
  <si>
    <t>0510000000</t>
  </si>
  <si>
    <t>0540005040</t>
  </si>
  <si>
    <t>0540005050</t>
  </si>
  <si>
    <t>0550000000</t>
  </si>
  <si>
    <t>0550005140</t>
  </si>
  <si>
    <t>0550005150</t>
  </si>
  <si>
    <t>0550005170</t>
  </si>
  <si>
    <t>0560000000</t>
  </si>
  <si>
    <t>0560005160</t>
  </si>
  <si>
    <t>0560005170</t>
  </si>
  <si>
    <t>9020000240</t>
  </si>
  <si>
    <t>9020000320</t>
  </si>
  <si>
    <t>ВСЕГО</t>
  </si>
  <si>
    <t>0550005200</t>
  </si>
  <si>
    <t>0540000000</t>
  </si>
  <si>
    <t>Расходы на выплаты наемному персоналу</t>
  </si>
  <si>
    <t>0550005160</t>
  </si>
  <si>
    <t>0510000060</t>
  </si>
  <si>
    <t>0510075080</t>
  </si>
  <si>
    <t>05100S5080</t>
  </si>
  <si>
    <t>0530074120</t>
  </si>
  <si>
    <t>05300S4120</t>
  </si>
  <si>
    <t>Национальная безопасность и правоохранительная деятельность</t>
  </si>
  <si>
    <t>9010000000</t>
  </si>
  <si>
    <t>9020010210</t>
  </si>
  <si>
    <t>Расходы за счет субсидии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труда)в рамках непрограммных расходов</t>
  </si>
  <si>
    <t>0550010210</t>
  </si>
  <si>
    <t>Расходы за счет субсидии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труда)в рамкахподпрограммы 5 "Организация благоустройства территории поселения" муниципальной программы  «Обеспечение населения необходимыми социальными услугами и формирования комфортных условий жизни населения МО «Моторский сельсовет» на 2014 - 2019 годы</t>
  </si>
  <si>
    <t>0560005180</t>
  </si>
  <si>
    <t xml:space="preserve">Обеспечение работы системы уличного освещения в МО "Моторский сельсовет" в рамках подпрограммы "Организация уличного освещения" муниципальной программы «Обеспечение населения необходимыми социальными услугами и формирования комфортных условий жизни населения МО «Моторский сельсовет» </t>
  </si>
  <si>
    <t xml:space="preserve">«О бюджете Моторского сельсовета на 2018 год </t>
  </si>
  <si>
    <t>и плановый период 2019-2020 годов»</t>
  </si>
  <si>
    <t>Сумма на 2018 год</t>
  </si>
  <si>
    <t>(рублей)</t>
  </si>
  <si>
    <t>9020000420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</si>
  <si>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 в рамках непрограммных расходов администрации Моторского сельсовета</t>
  </si>
  <si>
    <t>Ведомственная структура расходов  бюджета Моторского сельсовета на 2018 год</t>
  </si>
  <si>
    <t>Совета депутатов от 25.12.2017 №16-85</t>
  </si>
  <si>
    <t>Муниципальная программа "Обеспечение населения необходимыми социальными услугами и формирование комфортных условий жизни населения МО "Моторский сельсовет"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</si>
  <si>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непрограммных расходов местного самоуправления</t>
  </si>
  <si>
    <t>9020010470</t>
  </si>
  <si>
    <t>9010010470</t>
  </si>
  <si>
    <t>Приобретение материалов, автозапчастей для пожарной машины, ГСМ для тушения пожаров и устройства минерализованных защитных противопожарных полос</t>
  </si>
  <si>
    <t>0530005050</t>
  </si>
  <si>
    <t xml:space="preserve">Софинансирование расходов 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</t>
  </si>
  <si>
    <t xml:space="preserve">Расходы за счет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</t>
  </si>
  <si>
    <t xml:space="preserve">Расходы за счет субсидии на капитальный ремонт и ремонт автомобильных дорог общего пользования местного значения за счет средств дорожного фонда Красноярского края </t>
  </si>
  <si>
    <t>0510075090</t>
  </si>
  <si>
    <t xml:space="preserve">Софинансирование расходов за счет субсидии на капитальный ремонт и ремонт автомобильных дорог общего пользования местного значения за счет средств дорожного фонда Красноярского края </t>
  </si>
  <si>
    <t>05100S5090</t>
  </si>
  <si>
    <t xml:space="preserve"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</t>
  </si>
  <si>
    <t>0550010470</t>
  </si>
  <si>
    <t>9020000520</t>
  </si>
  <si>
    <t>Проведение государственных и традиционно-праздничных мероприятий</t>
  </si>
  <si>
    <t>Иные бюджетные ассигнования</t>
  </si>
  <si>
    <t xml:space="preserve">к проекту решения Моторского сельского Совета </t>
  </si>
  <si>
    <t xml:space="preserve">"О внесении изменений в решение Моторского сельского </t>
  </si>
  <si>
    <t>Приложение 5</t>
  </si>
  <si>
    <t>Обеспечение бесперебойной работы системы водоснабжения в МО "Моторский сельсовет"</t>
  </si>
  <si>
    <t>Расходы за счет субсидии бюджетам поселений Каратузского района на частичное финансирование (возмещение) расходов на обеспечение первичных мер пожарной безопасности</t>
  </si>
  <si>
    <t>Софинансирование расходов за счет  субсидии бюджетам поселений Каратузского района на частичное финансирование (возмещение) расходов на обеспечение первичных мер пожарной безопасности</t>
  </si>
  <si>
    <t>депутатов от 27.04.2018 Р№ 19-96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</si>
</sst>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2" fontId="5" fillId="33" borderId="10" xfId="0" applyNumberFormat="1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9" fontId="10" fillId="33" borderId="10" xfId="0" applyNumberFormat="1" applyFont="1" applyFill="1" applyBorder="1" applyAlignment="1">
      <alignment horizontal="center" wrapText="1"/>
    </xf>
    <xf numFmtId="4" fontId="10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4" fillId="33" borderId="10" xfId="0" applyNumberFormat="1" applyFont="1" applyFill="1" applyBorder="1" applyAlignment="1">
      <alignment/>
    </xf>
    <xf numFmtId="2" fontId="4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33" borderId="11" xfId="0" applyFont="1" applyFill="1" applyBorder="1" applyAlignment="1">
      <alignment wrapText="1"/>
    </xf>
    <xf numFmtId="4" fontId="5" fillId="33" borderId="1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1"/>
  <sheetViews>
    <sheetView tabSelected="1" zoomScale="115" zoomScaleNormal="115" zoomScalePageLayoutView="0" workbookViewId="0" topLeftCell="A1">
      <selection activeCell="A240" sqref="A240:IV240"/>
    </sheetView>
  </sheetViews>
  <sheetFormatPr defaultColWidth="9.00390625" defaultRowHeight="12.75"/>
  <cols>
    <col min="1" max="1" width="66.00390625" style="1" customWidth="1"/>
    <col min="2" max="2" width="5.75390625" style="1" customWidth="1"/>
    <col min="3" max="3" width="6.875" style="1" customWidth="1"/>
    <col min="4" max="4" width="11.00390625" style="1" customWidth="1"/>
    <col min="5" max="5" width="5.00390625" style="1" customWidth="1"/>
    <col min="6" max="6" width="19.125" style="1" customWidth="1"/>
    <col min="7" max="7" width="11.125" style="37" bestFit="1" customWidth="1"/>
    <col min="8" max="8" width="12.375" style="0" customWidth="1"/>
  </cols>
  <sheetData>
    <row r="1" spans="1:7" ht="12.75">
      <c r="A1" s="41"/>
      <c r="B1" s="55" t="s">
        <v>213</v>
      </c>
      <c r="C1" s="55"/>
      <c r="D1" s="55"/>
      <c r="E1" s="9"/>
      <c r="F1" s="9"/>
      <c r="G1" s="56"/>
    </row>
    <row r="2" spans="1:7" ht="12.75">
      <c r="A2" s="41"/>
      <c r="B2" s="55" t="s">
        <v>211</v>
      </c>
      <c r="C2" s="55"/>
      <c r="D2" s="55"/>
      <c r="E2" s="9"/>
      <c r="F2" s="9"/>
      <c r="G2" s="56"/>
    </row>
    <row r="3" spans="1:7" ht="12.75">
      <c r="A3" s="41"/>
      <c r="B3" s="55" t="s">
        <v>217</v>
      </c>
      <c r="C3" s="55"/>
      <c r="D3" s="55"/>
      <c r="E3" s="9"/>
      <c r="F3" s="9"/>
      <c r="G3" s="56"/>
    </row>
    <row r="4" spans="1:7" ht="12.75">
      <c r="A4" s="41"/>
      <c r="B4" s="55" t="s">
        <v>212</v>
      </c>
      <c r="C4" s="57"/>
      <c r="D4" s="57"/>
      <c r="E4" s="9"/>
      <c r="F4" s="9"/>
      <c r="G4" s="56"/>
    </row>
    <row r="5" spans="1:7" ht="12.75">
      <c r="A5" s="41"/>
      <c r="B5" s="55" t="s">
        <v>193</v>
      </c>
      <c r="C5" s="57"/>
      <c r="D5" s="57"/>
      <c r="E5" s="9"/>
      <c r="F5" s="9"/>
      <c r="G5" s="56"/>
    </row>
    <row r="6" spans="1:7" ht="12.75">
      <c r="A6" s="41"/>
      <c r="B6" s="58" t="s">
        <v>186</v>
      </c>
      <c r="C6" s="59"/>
      <c r="D6" s="58"/>
      <c r="E6" s="9"/>
      <c r="F6" s="9"/>
      <c r="G6" s="56"/>
    </row>
    <row r="7" spans="1:7" ht="12.75">
      <c r="A7" s="41"/>
      <c r="B7" s="58" t="s">
        <v>187</v>
      </c>
      <c r="C7" s="60"/>
      <c r="D7" s="55"/>
      <c r="E7" s="9"/>
      <c r="F7" s="9"/>
      <c r="G7" s="56"/>
    </row>
    <row r="8" spans="1:7" ht="12.75">
      <c r="A8" s="41"/>
      <c r="B8" s="41"/>
      <c r="C8" s="41"/>
      <c r="D8" s="41"/>
      <c r="E8" s="41"/>
      <c r="F8" s="41"/>
      <c r="G8" s="42"/>
    </row>
    <row r="9" spans="1:7" ht="12.75" hidden="1">
      <c r="A9" s="7"/>
      <c r="B9" s="7"/>
      <c r="C9" s="7"/>
      <c r="D9" s="7"/>
      <c r="E9" s="7"/>
      <c r="F9" s="7"/>
      <c r="G9" s="42"/>
    </row>
    <row r="10" spans="1:7" ht="29.25" customHeight="1">
      <c r="A10" s="68" t="s">
        <v>192</v>
      </c>
      <c r="B10" s="68"/>
      <c r="C10" s="68"/>
      <c r="D10" s="68"/>
      <c r="E10" s="68"/>
      <c r="F10" s="68"/>
      <c r="G10" s="42"/>
    </row>
    <row r="11" spans="1:7" ht="12.75" hidden="1">
      <c r="A11" s="9"/>
      <c r="B11" s="9"/>
      <c r="C11" s="9"/>
      <c r="D11" s="9"/>
      <c r="E11" s="9"/>
      <c r="F11" s="9"/>
      <c r="G11" s="42"/>
    </row>
    <row r="12" spans="1:7" ht="12.75">
      <c r="A12" s="9"/>
      <c r="B12" s="9"/>
      <c r="C12" s="9"/>
      <c r="D12" s="9"/>
      <c r="E12" s="9"/>
      <c r="F12" s="9" t="s">
        <v>189</v>
      </c>
      <c r="G12" s="42"/>
    </row>
    <row r="13" spans="1:7" s="8" customFormat="1" ht="48">
      <c r="A13" s="43" t="s">
        <v>14</v>
      </c>
      <c r="B13" s="44" t="s">
        <v>11</v>
      </c>
      <c r="C13" s="44" t="s">
        <v>54</v>
      </c>
      <c r="D13" s="44" t="s">
        <v>12</v>
      </c>
      <c r="E13" s="44" t="s">
        <v>13</v>
      </c>
      <c r="F13" s="45" t="s">
        <v>188</v>
      </c>
      <c r="G13" s="46"/>
    </row>
    <row r="14" spans="1:7" s="5" customFormat="1" ht="15" customHeight="1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47"/>
    </row>
    <row r="15" spans="1:7" s="4" customFormat="1" ht="3" customHeight="1" hidden="1">
      <c r="A15" s="19" t="s">
        <v>71</v>
      </c>
      <c r="B15" s="10" t="s">
        <v>1</v>
      </c>
      <c r="C15" s="10"/>
      <c r="D15" s="10"/>
      <c r="E15" s="10"/>
      <c r="F15" s="11" t="e">
        <f>F16+F104+F116+#REF!+F245+F253+F216</f>
        <v>#REF!</v>
      </c>
      <c r="G15" s="48"/>
    </row>
    <row r="16" spans="1:8" s="3" customFormat="1" ht="12.75">
      <c r="A16" s="20" t="s">
        <v>27</v>
      </c>
      <c r="B16" s="12" t="s">
        <v>1</v>
      </c>
      <c r="C16" s="12" t="s">
        <v>18</v>
      </c>
      <c r="D16" s="12"/>
      <c r="E16" s="12"/>
      <c r="F16" s="11">
        <f>F17+F28+F40+F84+F89</f>
        <v>2205106.4000000004</v>
      </c>
      <c r="G16" s="49"/>
      <c r="H16" s="38"/>
    </row>
    <row r="17" spans="1:7" s="1" customFormat="1" ht="24">
      <c r="A17" s="19" t="s">
        <v>28</v>
      </c>
      <c r="B17" s="10" t="s">
        <v>1</v>
      </c>
      <c r="C17" s="10" t="s">
        <v>32</v>
      </c>
      <c r="D17" s="10"/>
      <c r="E17" s="10"/>
      <c r="F17" s="11">
        <f>F18</f>
        <v>604336.89</v>
      </c>
      <c r="G17" s="46"/>
    </row>
    <row r="18" spans="1:7" s="1" customFormat="1" ht="11.25" customHeight="1">
      <c r="A18" s="16" t="s">
        <v>5</v>
      </c>
      <c r="B18" s="13" t="s">
        <v>1</v>
      </c>
      <c r="C18" s="13" t="s">
        <v>32</v>
      </c>
      <c r="D18" s="13" t="s">
        <v>136</v>
      </c>
      <c r="E18" s="13"/>
      <c r="F18" s="14">
        <f>F22+F25</f>
        <v>604336.89</v>
      </c>
      <c r="G18" s="46"/>
    </row>
    <row r="19" spans="1:7" s="1" customFormat="1" ht="12.75" hidden="1">
      <c r="A19" s="16" t="s">
        <v>55</v>
      </c>
      <c r="B19" s="13" t="s">
        <v>1</v>
      </c>
      <c r="C19" s="13" t="s">
        <v>32</v>
      </c>
      <c r="D19" s="13" t="s">
        <v>56</v>
      </c>
      <c r="E19" s="13"/>
      <c r="F19" s="14">
        <v>461602.47</v>
      </c>
      <c r="G19" s="46"/>
    </row>
    <row r="20" spans="1:7" s="1" customFormat="1" ht="24" hidden="1">
      <c r="A20" s="16" t="s">
        <v>57</v>
      </c>
      <c r="B20" s="13" t="s">
        <v>1</v>
      </c>
      <c r="C20" s="13" t="s">
        <v>32</v>
      </c>
      <c r="D20" s="13" t="s">
        <v>61</v>
      </c>
      <c r="E20" s="13"/>
      <c r="F20" s="14">
        <v>461602.47</v>
      </c>
      <c r="G20" s="46"/>
    </row>
    <row r="21" spans="1:7" s="1" customFormat="1" ht="12.75" hidden="1">
      <c r="A21" s="15" t="s">
        <v>70</v>
      </c>
      <c r="B21" s="13" t="s">
        <v>1</v>
      </c>
      <c r="C21" s="13" t="s">
        <v>32</v>
      </c>
      <c r="D21" s="13" t="s">
        <v>61</v>
      </c>
      <c r="E21" s="13"/>
      <c r="F21" s="14">
        <v>472700</v>
      </c>
      <c r="G21" s="46"/>
    </row>
    <row r="22" spans="1:7" s="1" customFormat="1" ht="24">
      <c r="A22" s="16" t="s">
        <v>57</v>
      </c>
      <c r="B22" s="13" t="s">
        <v>1</v>
      </c>
      <c r="C22" s="13" t="s">
        <v>32</v>
      </c>
      <c r="D22" s="13" t="s">
        <v>137</v>
      </c>
      <c r="E22" s="13"/>
      <c r="F22" s="14">
        <f>F23</f>
        <v>584312.6</v>
      </c>
      <c r="G22" s="46"/>
    </row>
    <row r="23" spans="1:7" s="1" customFormat="1" ht="36">
      <c r="A23" s="16" t="s">
        <v>82</v>
      </c>
      <c r="B23" s="13" t="s">
        <v>1</v>
      </c>
      <c r="C23" s="13" t="s">
        <v>32</v>
      </c>
      <c r="D23" s="13" t="s">
        <v>137</v>
      </c>
      <c r="E23" s="13" t="s">
        <v>39</v>
      </c>
      <c r="F23" s="14">
        <f>F24</f>
        <v>584312.6</v>
      </c>
      <c r="G23" s="46"/>
    </row>
    <row r="24" spans="1:7" s="1" customFormat="1" ht="12.75">
      <c r="A24" s="16" t="s">
        <v>67</v>
      </c>
      <c r="B24" s="13" t="s">
        <v>1</v>
      </c>
      <c r="C24" s="13" t="s">
        <v>32</v>
      </c>
      <c r="D24" s="13" t="s">
        <v>137</v>
      </c>
      <c r="E24" s="13" t="s">
        <v>64</v>
      </c>
      <c r="F24" s="14">
        <v>584312.6</v>
      </c>
      <c r="G24" s="46"/>
    </row>
    <row r="25" spans="1:7" s="1" customFormat="1" ht="49.5" customHeight="1">
      <c r="A25" s="16" t="s">
        <v>195</v>
      </c>
      <c r="B25" s="13" t="s">
        <v>1</v>
      </c>
      <c r="C25" s="13" t="s">
        <v>32</v>
      </c>
      <c r="D25" s="13" t="s">
        <v>196</v>
      </c>
      <c r="E25" s="13"/>
      <c r="F25" s="14">
        <f>F26</f>
        <v>20024.29</v>
      </c>
      <c r="G25" s="46"/>
    </row>
    <row r="26" spans="1:7" s="1" customFormat="1" ht="36">
      <c r="A26" s="16" t="s">
        <v>82</v>
      </c>
      <c r="B26" s="13" t="s">
        <v>1</v>
      </c>
      <c r="C26" s="13" t="s">
        <v>32</v>
      </c>
      <c r="D26" s="13" t="s">
        <v>196</v>
      </c>
      <c r="E26" s="13" t="s">
        <v>39</v>
      </c>
      <c r="F26" s="14">
        <f>F27</f>
        <v>20024.29</v>
      </c>
      <c r="G26" s="46"/>
    </row>
    <row r="27" spans="1:7" s="1" customFormat="1" ht="12.75">
      <c r="A27" s="16" t="s">
        <v>67</v>
      </c>
      <c r="B27" s="13" t="s">
        <v>1</v>
      </c>
      <c r="C27" s="13" t="s">
        <v>32</v>
      </c>
      <c r="D27" s="13" t="s">
        <v>196</v>
      </c>
      <c r="E27" s="13" t="s">
        <v>64</v>
      </c>
      <c r="F27" s="14">
        <f>4644.65+15379.64</f>
        <v>20024.29</v>
      </c>
      <c r="G27" s="46"/>
    </row>
    <row r="28" spans="1:7" s="1" customFormat="1" ht="36">
      <c r="A28" s="19" t="s">
        <v>29</v>
      </c>
      <c r="B28" s="10" t="s">
        <v>1</v>
      </c>
      <c r="C28" s="10" t="s">
        <v>33</v>
      </c>
      <c r="D28" s="10"/>
      <c r="E28" s="10"/>
      <c r="F28" s="11">
        <f>F29</f>
        <v>514405.47</v>
      </c>
      <c r="G28" s="46"/>
    </row>
    <row r="29" spans="1:7" s="1" customFormat="1" ht="12.75">
      <c r="A29" s="16" t="s">
        <v>5</v>
      </c>
      <c r="B29" s="13" t="s">
        <v>1</v>
      </c>
      <c r="C29" s="13" t="s">
        <v>33</v>
      </c>
      <c r="D29" s="13" t="s">
        <v>179</v>
      </c>
      <c r="E29" s="13"/>
      <c r="F29" s="14">
        <f>F31+F34+F37</f>
        <v>514405.47</v>
      </c>
      <c r="G29" s="46"/>
    </row>
    <row r="30" spans="1:7" s="1" customFormat="1" ht="12.75" hidden="1">
      <c r="A30" s="15" t="s">
        <v>70</v>
      </c>
      <c r="B30" s="13" t="s">
        <v>1</v>
      </c>
      <c r="C30" s="13" t="s">
        <v>33</v>
      </c>
      <c r="D30" s="13" t="s">
        <v>56</v>
      </c>
      <c r="E30" s="13"/>
      <c r="F30" s="14">
        <v>420.5</v>
      </c>
      <c r="G30" s="46"/>
    </row>
    <row r="31" spans="1:7" s="1" customFormat="1" ht="21" customHeight="1">
      <c r="A31" s="16" t="s">
        <v>83</v>
      </c>
      <c r="B31" s="13" t="s">
        <v>1</v>
      </c>
      <c r="C31" s="13" t="s">
        <v>33</v>
      </c>
      <c r="D31" s="13" t="s">
        <v>138</v>
      </c>
      <c r="E31" s="13"/>
      <c r="F31" s="14">
        <f>F32</f>
        <v>486918.83999999997</v>
      </c>
      <c r="G31" s="46"/>
    </row>
    <row r="32" spans="1:7" s="1" customFormat="1" ht="36">
      <c r="A32" s="15" t="s">
        <v>58</v>
      </c>
      <c r="B32" s="13" t="s">
        <v>1</v>
      </c>
      <c r="C32" s="13" t="s">
        <v>33</v>
      </c>
      <c r="D32" s="13" t="s">
        <v>138</v>
      </c>
      <c r="E32" s="13" t="s">
        <v>39</v>
      </c>
      <c r="F32" s="14">
        <f>F33</f>
        <v>486918.83999999997</v>
      </c>
      <c r="G32" s="46"/>
    </row>
    <row r="33" spans="1:7" s="1" customFormat="1" ht="21.75" customHeight="1">
      <c r="A33" s="16" t="s">
        <v>67</v>
      </c>
      <c r="B33" s="13" t="s">
        <v>1</v>
      </c>
      <c r="C33" s="13" t="s">
        <v>33</v>
      </c>
      <c r="D33" s="13" t="s">
        <v>138</v>
      </c>
      <c r="E33" s="13" t="s">
        <v>64</v>
      </c>
      <c r="F33" s="14">
        <f>373977.6+112941.24</f>
        <v>486918.83999999997</v>
      </c>
      <c r="G33" s="46"/>
    </row>
    <row r="34" spans="1:7" s="1" customFormat="1" ht="51" customHeight="1">
      <c r="A34" s="16" t="s">
        <v>195</v>
      </c>
      <c r="B34" s="13" t="s">
        <v>1</v>
      </c>
      <c r="C34" s="13" t="s">
        <v>33</v>
      </c>
      <c r="D34" s="13" t="s">
        <v>197</v>
      </c>
      <c r="E34" s="13"/>
      <c r="F34" s="14">
        <f>F35</f>
        <v>16686.63</v>
      </c>
      <c r="G34" s="46"/>
    </row>
    <row r="35" spans="1:7" s="1" customFormat="1" ht="36">
      <c r="A35" s="15" t="s">
        <v>58</v>
      </c>
      <c r="B35" s="13" t="s">
        <v>1</v>
      </c>
      <c r="C35" s="13" t="s">
        <v>33</v>
      </c>
      <c r="D35" s="13" t="s">
        <v>197</v>
      </c>
      <c r="E35" s="13" t="s">
        <v>39</v>
      </c>
      <c r="F35" s="14">
        <f>F36</f>
        <v>16686.63</v>
      </c>
      <c r="G35" s="46"/>
    </row>
    <row r="36" spans="1:7" s="1" customFormat="1" ht="12.75">
      <c r="A36" s="16" t="s">
        <v>67</v>
      </c>
      <c r="B36" s="13" t="s">
        <v>1</v>
      </c>
      <c r="C36" s="13" t="s">
        <v>33</v>
      </c>
      <c r="D36" s="13" t="s">
        <v>197</v>
      </c>
      <c r="E36" s="13" t="s">
        <v>64</v>
      </c>
      <c r="F36" s="14">
        <f>12816.15+3870.48</f>
        <v>16686.63</v>
      </c>
      <c r="G36" s="46"/>
    </row>
    <row r="37" spans="1:7" s="1" customFormat="1" ht="26.25" customHeight="1">
      <c r="A37" s="17" t="s">
        <v>127</v>
      </c>
      <c r="B37" s="10" t="s">
        <v>1</v>
      </c>
      <c r="C37" s="10" t="s">
        <v>33</v>
      </c>
      <c r="D37" s="10" t="s">
        <v>139</v>
      </c>
      <c r="E37" s="10"/>
      <c r="F37" s="11">
        <f>F38</f>
        <v>10800</v>
      </c>
      <c r="G37" s="46"/>
    </row>
    <row r="38" spans="1:7" s="1" customFormat="1" ht="24.75" customHeight="1">
      <c r="A38" s="15" t="s">
        <v>58</v>
      </c>
      <c r="B38" s="13" t="s">
        <v>1</v>
      </c>
      <c r="C38" s="13" t="s">
        <v>33</v>
      </c>
      <c r="D38" s="13" t="s">
        <v>139</v>
      </c>
      <c r="E38" s="13" t="s">
        <v>39</v>
      </c>
      <c r="F38" s="14">
        <f>F39</f>
        <v>10800</v>
      </c>
      <c r="G38" s="46"/>
    </row>
    <row r="39" spans="1:7" s="1" customFormat="1" ht="15.75" customHeight="1">
      <c r="A39" s="16" t="s">
        <v>67</v>
      </c>
      <c r="B39" s="13" t="s">
        <v>1</v>
      </c>
      <c r="C39" s="13" t="s">
        <v>33</v>
      </c>
      <c r="D39" s="13" t="s">
        <v>139</v>
      </c>
      <c r="E39" s="13" t="s">
        <v>64</v>
      </c>
      <c r="F39" s="14">
        <v>10800</v>
      </c>
      <c r="G39" s="46"/>
    </row>
    <row r="40" spans="1:7" s="1" customFormat="1" ht="36">
      <c r="A40" s="19" t="s">
        <v>30</v>
      </c>
      <c r="B40" s="10" t="s">
        <v>1</v>
      </c>
      <c r="C40" s="10" t="s">
        <v>34</v>
      </c>
      <c r="D40" s="10"/>
      <c r="E40" s="10"/>
      <c r="F40" s="11">
        <f>F57</f>
        <v>1073245.8800000001</v>
      </c>
      <c r="G40" s="46"/>
    </row>
    <row r="41" spans="1:7" s="1" customFormat="1" ht="0.75" customHeight="1" hidden="1">
      <c r="A41" s="19" t="s">
        <v>89</v>
      </c>
      <c r="B41" s="10" t="s">
        <v>1</v>
      </c>
      <c r="C41" s="10" t="s">
        <v>34</v>
      </c>
      <c r="D41" s="10" t="s">
        <v>88</v>
      </c>
      <c r="E41" s="10"/>
      <c r="F41" s="11"/>
      <c r="G41" s="46"/>
    </row>
    <row r="42" spans="1:7" s="1" customFormat="1" ht="24" hidden="1">
      <c r="A42" s="19" t="s">
        <v>121</v>
      </c>
      <c r="B42" s="10" t="s">
        <v>1</v>
      </c>
      <c r="C42" s="10" t="s">
        <v>34</v>
      </c>
      <c r="D42" s="10" t="s">
        <v>122</v>
      </c>
      <c r="E42" s="10"/>
      <c r="F42" s="11"/>
      <c r="G42" s="46"/>
    </row>
    <row r="43" spans="1:7" s="1" customFormat="1" ht="84" hidden="1">
      <c r="A43" s="16" t="s">
        <v>126</v>
      </c>
      <c r="B43" s="10" t="s">
        <v>1</v>
      </c>
      <c r="C43" s="10" t="s">
        <v>34</v>
      </c>
      <c r="D43" s="10" t="s">
        <v>123</v>
      </c>
      <c r="E43" s="10"/>
      <c r="F43" s="11"/>
      <c r="G43" s="46"/>
    </row>
    <row r="44" spans="1:7" s="1" customFormat="1" ht="12.75" hidden="1">
      <c r="A44" s="16" t="s">
        <v>8</v>
      </c>
      <c r="B44" s="10" t="s">
        <v>1</v>
      </c>
      <c r="C44" s="10" t="s">
        <v>34</v>
      </c>
      <c r="D44" s="10" t="s">
        <v>123</v>
      </c>
      <c r="E44" s="10" t="s">
        <v>44</v>
      </c>
      <c r="F44" s="11"/>
      <c r="G44" s="46"/>
    </row>
    <row r="45" spans="1:7" s="1" customFormat="1" ht="24" hidden="1">
      <c r="A45" s="16" t="s">
        <v>9</v>
      </c>
      <c r="B45" s="10" t="s">
        <v>1</v>
      </c>
      <c r="C45" s="10" t="s">
        <v>34</v>
      </c>
      <c r="D45" s="10" t="s">
        <v>123</v>
      </c>
      <c r="E45" s="10" t="s">
        <v>41</v>
      </c>
      <c r="F45" s="11"/>
      <c r="G45" s="46"/>
    </row>
    <row r="46" spans="1:7" s="1" customFormat="1" ht="84" hidden="1">
      <c r="A46" s="16" t="s">
        <v>125</v>
      </c>
      <c r="B46" s="10" t="s">
        <v>1</v>
      </c>
      <c r="C46" s="10" t="s">
        <v>34</v>
      </c>
      <c r="D46" s="10" t="s">
        <v>124</v>
      </c>
      <c r="E46" s="10"/>
      <c r="F46" s="11"/>
      <c r="G46" s="46"/>
    </row>
    <row r="47" spans="1:7" s="1" customFormat="1" ht="12.75" hidden="1">
      <c r="A47" s="16" t="s">
        <v>8</v>
      </c>
      <c r="B47" s="10" t="s">
        <v>1</v>
      </c>
      <c r="C47" s="10" t="s">
        <v>34</v>
      </c>
      <c r="D47" s="10" t="s">
        <v>124</v>
      </c>
      <c r="E47" s="10" t="s">
        <v>44</v>
      </c>
      <c r="F47" s="11"/>
      <c r="G47" s="46"/>
    </row>
    <row r="48" spans="1:7" s="1" customFormat="1" ht="29.25" customHeight="1" hidden="1">
      <c r="A48" s="16" t="s">
        <v>9</v>
      </c>
      <c r="B48" s="10" t="s">
        <v>1</v>
      </c>
      <c r="C48" s="10" t="s">
        <v>34</v>
      </c>
      <c r="D48" s="10" t="s">
        <v>124</v>
      </c>
      <c r="E48" s="10" t="s">
        <v>41</v>
      </c>
      <c r="F48" s="11"/>
      <c r="G48" s="46"/>
    </row>
    <row r="49" spans="1:7" s="1" customFormat="1" ht="12.75" hidden="1">
      <c r="A49" s="19"/>
      <c r="B49" s="10"/>
      <c r="C49" s="10"/>
      <c r="D49" s="10"/>
      <c r="E49" s="10"/>
      <c r="F49" s="11"/>
      <c r="G49" s="46"/>
    </row>
    <row r="50" spans="1:7" s="1" customFormat="1" ht="12.75" hidden="1">
      <c r="A50" s="19"/>
      <c r="B50" s="10"/>
      <c r="C50" s="10"/>
      <c r="D50" s="10"/>
      <c r="E50" s="10"/>
      <c r="F50" s="11"/>
      <c r="G50" s="46"/>
    </row>
    <row r="51" spans="1:7" s="1" customFormat="1" ht="12.75" hidden="1">
      <c r="A51" s="19"/>
      <c r="B51" s="10"/>
      <c r="C51" s="10"/>
      <c r="D51" s="10"/>
      <c r="E51" s="10"/>
      <c r="F51" s="11"/>
      <c r="G51" s="46"/>
    </row>
    <row r="52" spans="1:7" s="1" customFormat="1" ht="12.75" hidden="1">
      <c r="A52" s="19"/>
      <c r="B52" s="10"/>
      <c r="C52" s="10"/>
      <c r="D52" s="10"/>
      <c r="E52" s="10"/>
      <c r="F52" s="11"/>
      <c r="G52" s="46"/>
    </row>
    <row r="53" spans="1:7" s="1" customFormat="1" ht="12.75" hidden="1">
      <c r="A53" s="19"/>
      <c r="B53" s="10"/>
      <c r="C53" s="10"/>
      <c r="D53" s="10"/>
      <c r="E53" s="10"/>
      <c r="F53" s="11"/>
      <c r="G53" s="46"/>
    </row>
    <row r="54" spans="1:7" s="1" customFormat="1" ht="12.75" hidden="1">
      <c r="A54" s="19"/>
      <c r="B54" s="10"/>
      <c r="C54" s="10"/>
      <c r="D54" s="10"/>
      <c r="E54" s="10"/>
      <c r="F54" s="11"/>
      <c r="G54" s="46"/>
    </row>
    <row r="55" spans="1:7" s="1" customFormat="1" ht="12.75" hidden="1">
      <c r="A55" s="19"/>
      <c r="B55" s="10"/>
      <c r="C55" s="10"/>
      <c r="D55" s="10"/>
      <c r="E55" s="10"/>
      <c r="F55" s="11"/>
      <c r="G55" s="46"/>
    </row>
    <row r="56" spans="1:7" s="1" customFormat="1" ht="12.75" hidden="1">
      <c r="A56" s="19"/>
      <c r="B56" s="10"/>
      <c r="C56" s="10"/>
      <c r="D56" s="10"/>
      <c r="E56" s="10"/>
      <c r="F56" s="11"/>
      <c r="G56" s="46"/>
    </row>
    <row r="57" spans="1:7" s="1" customFormat="1" ht="15" customHeight="1">
      <c r="A57" s="25" t="s">
        <v>5</v>
      </c>
      <c r="B57" s="22" t="s">
        <v>1</v>
      </c>
      <c r="C57" s="22" t="s">
        <v>34</v>
      </c>
      <c r="D57" s="22" t="s">
        <v>136</v>
      </c>
      <c r="E57" s="22"/>
      <c r="F57" s="23">
        <f>F59+F81+F78</f>
        <v>1073245.8800000001</v>
      </c>
      <c r="G57" s="46"/>
    </row>
    <row r="58" spans="1:7" s="1" customFormat="1" ht="12.75" hidden="1">
      <c r="A58" s="25" t="s">
        <v>70</v>
      </c>
      <c r="B58" s="22" t="s">
        <v>1</v>
      </c>
      <c r="C58" s="22" t="s">
        <v>34</v>
      </c>
      <c r="D58" s="22" t="s">
        <v>61</v>
      </c>
      <c r="E58" s="22"/>
      <c r="F58" s="23">
        <f>F59</f>
        <v>1046597.27</v>
      </c>
      <c r="G58" s="46"/>
    </row>
    <row r="59" spans="1:7" s="1" customFormat="1" ht="36">
      <c r="A59" s="25" t="s">
        <v>72</v>
      </c>
      <c r="B59" s="22" t="s">
        <v>1</v>
      </c>
      <c r="C59" s="22" t="s">
        <v>34</v>
      </c>
      <c r="D59" s="22" t="s">
        <v>140</v>
      </c>
      <c r="E59" s="22"/>
      <c r="F59" s="23">
        <f>F60+F74+F76</f>
        <v>1046597.27</v>
      </c>
      <c r="G59" s="46"/>
    </row>
    <row r="60" spans="1:7" s="1" customFormat="1" ht="36">
      <c r="A60" s="26" t="s">
        <v>58</v>
      </c>
      <c r="B60" s="22" t="s">
        <v>1</v>
      </c>
      <c r="C60" s="22" t="s">
        <v>34</v>
      </c>
      <c r="D60" s="22" t="s">
        <v>140</v>
      </c>
      <c r="E60" s="22" t="s">
        <v>39</v>
      </c>
      <c r="F60" s="23">
        <f>F61</f>
        <v>777611.69</v>
      </c>
      <c r="G60" s="46"/>
    </row>
    <row r="61" spans="1:7" s="1" customFormat="1" ht="12.75">
      <c r="A61" s="25" t="s">
        <v>67</v>
      </c>
      <c r="B61" s="22" t="s">
        <v>1</v>
      </c>
      <c r="C61" s="22" t="s">
        <v>34</v>
      </c>
      <c r="D61" s="22" t="s">
        <v>140</v>
      </c>
      <c r="E61" s="22" t="s">
        <v>64</v>
      </c>
      <c r="F61" s="23">
        <v>777611.69</v>
      </c>
      <c r="G61" s="46"/>
    </row>
    <row r="62" spans="1:7" s="1" customFormat="1" ht="24.75" customHeight="1" hidden="1">
      <c r="A62" s="25" t="s">
        <v>68</v>
      </c>
      <c r="B62" s="22" t="s">
        <v>1</v>
      </c>
      <c r="C62" s="22" t="s">
        <v>34</v>
      </c>
      <c r="D62" s="22" t="s">
        <v>62</v>
      </c>
      <c r="E62" s="22" t="s">
        <v>65</v>
      </c>
      <c r="F62" s="23">
        <v>734.9</v>
      </c>
      <c r="G62" s="46"/>
    </row>
    <row r="63" spans="1:7" s="1" customFormat="1" ht="6.75" customHeight="1" hidden="1">
      <c r="A63" s="25" t="s">
        <v>69</v>
      </c>
      <c r="B63" s="22" t="s">
        <v>1</v>
      </c>
      <c r="C63" s="22" t="s">
        <v>34</v>
      </c>
      <c r="D63" s="22" t="s">
        <v>62</v>
      </c>
      <c r="E63" s="22" t="s">
        <v>66</v>
      </c>
      <c r="F63" s="23"/>
      <c r="G63" s="46"/>
    </row>
    <row r="64" spans="1:7" s="1" customFormat="1" ht="12.75" hidden="1">
      <c r="A64" s="25" t="s">
        <v>8</v>
      </c>
      <c r="B64" s="22" t="s">
        <v>1</v>
      </c>
      <c r="C64" s="22" t="s">
        <v>34</v>
      </c>
      <c r="D64" s="22" t="s">
        <v>62</v>
      </c>
      <c r="E64" s="22" t="s">
        <v>44</v>
      </c>
      <c r="F64" s="23"/>
      <c r="G64" s="46"/>
    </row>
    <row r="65" spans="1:7" s="1" customFormat="1" ht="24" hidden="1">
      <c r="A65" s="25" t="s">
        <v>9</v>
      </c>
      <c r="B65" s="22" t="s">
        <v>1</v>
      </c>
      <c r="C65" s="22" t="s">
        <v>34</v>
      </c>
      <c r="D65" s="22" t="s">
        <v>62</v>
      </c>
      <c r="E65" s="22" t="s">
        <v>41</v>
      </c>
      <c r="F65" s="23">
        <f>F66</f>
        <v>0</v>
      </c>
      <c r="G65" s="46"/>
    </row>
    <row r="66" spans="1:7" s="1" customFormat="1" ht="24" hidden="1">
      <c r="A66" s="25" t="s">
        <v>10</v>
      </c>
      <c r="B66" s="22" t="s">
        <v>1</v>
      </c>
      <c r="C66" s="22" t="s">
        <v>34</v>
      </c>
      <c r="D66" s="22" t="s">
        <v>62</v>
      </c>
      <c r="E66" s="22" t="s">
        <v>42</v>
      </c>
      <c r="F66" s="23"/>
      <c r="G66" s="46"/>
    </row>
    <row r="67" spans="1:7" s="1" customFormat="1" ht="24" hidden="1">
      <c r="A67" s="25" t="s">
        <v>15</v>
      </c>
      <c r="B67" s="22" t="s">
        <v>1</v>
      </c>
      <c r="C67" s="22" t="s">
        <v>25</v>
      </c>
      <c r="D67" s="22"/>
      <c r="E67" s="22"/>
      <c r="F67" s="23">
        <f>F68</f>
        <v>0</v>
      </c>
      <c r="G67" s="46"/>
    </row>
    <row r="68" spans="1:7" s="1" customFormat="1" ht="12.75" hidden="1">
      <c r="A68" s="25" t="s">
        <v>5</v>
      </c>
      <c r="B68" s="22" t="s">
        <v>1</v>
      </c>
      <c r="C68" s="22" t="s">
        <v>25</v>
      </c>
      <c r="D68" s="22" t="s">
        <v>4</v>
      </c>
      <c r="E68" s="22"/>
      <c r="F68" s="23">
        <f>F69</f>
        <v>0</v>
      </c>
      <c r="G68" s="46"/>
    </row>
    <row r="69" spans="1:7" s="1" customFormat="1" ht="12.75" hidden="1">
      <c r="A69" s="25" t="s">
        <v>55</v>
      </c>
      <c r="B69" s="22" t="s">
        <v>1</v>
      </c>
      <c r="C69" s="22" t="s">
        <v>25</v>
      </c>
      <c r="D69" s="22" t="s">
        <v>56</v>
      </c>
      <c r="E69" s="22"/>
      <c r="F69" s="23">
        <f>F70</f>
        <v>0</v>
      </c>
      <c r="G69" s="46"/>
    </row>
    <row r="70" spans="1:7" s="1" customFormat="1" ht="36" hidden="1">
      <c r="A70" s="25" t="s">
        <v>60</v>
      </c>
      <c r="B70" s="22" t="s">
        <v>1</v>
      </c>
      <c r="C70" s="22" t="s">
        <v>25</v>
      </c>
      <c r="D70" s="22" t="s">
        <v>59</v>
      </c>
      <c r="E70" s="22"/>
      <c r="F70" s="23">
        <f>F71</f>
        <v>0</v>
      </c>
      <c r="G70" s="46"/>
    </row>
    <row r="71" spans="1:7" s="1" customFormat="1" ht="36" hidden="1">
      <c r="A71" s="26" t="s">
        <v>58</v>
      </c>
      <c r="B71" s="22" t="s">
        <v>1</v>
      </c>
      <c r="C71" s="22" t="s">
        <v>25</v>
      </c>
      <c r="D71" s="22" t="s">
        <v>59</v>
      </c>
      <c r="E71" s="22" t="s">
        <v>39</v>
      </c>
      <c r="F71" s="23">
        <f>F72</f>
        <v>0</v>
      </c>
      <c r="G71" s="46"/>
    </row>
    <row r="72" spans="1:7" s="1" customFormat="1" ht="11.25" customHeight="1" hidden="1">
      <c r="A72" s="25" t="s">
        <v>67</v>
      </c>
      <c r="B72" s="22" t="s">
        <v>1</v>
      </c>
      <c r="C72" s="22" t="s">
        <v>25</v>
      </c>
      <c r="D72" s="22" t="s">
        <v>59</v>
      </c>
      <c r="E72" s="22" t="s">
        <v>64</v>
      </c>
      <c r="F72" s="23"/>
      <c r="G72" s="46"/>
    </row>
    <row r="73" spans="1:7" s="1" customFormat="1" ht="24" hidden="1">
      <c r="A73" s="25" t="s">
        <v>68</v>
      </c>
      <c r="B73" s="22" t="s">
        <v>1</v>
      </c>
      <c r="C73" s="22" t="s">
        <v>25</v>
      </c>
      <c r="D73" s="22" t="s">
        <v>59</v>
      </c>
      <c r="E73" s="22" t="s">
        <v>65</v>
      </c>
      <c r="F73" s="23"/>
      <c r="G73" s="46"/>
    </row>
    <row r="74" spans="1:7" s="1" customFormat="1" ht="12.75">
      <c r="A74" s="25" t="s">
        <v>8</v>
      </c>
      <c r="B74" s="22" t="s">
        <v>1</v>
      </c>
      <c r="C74" s="22" t="s">
        <v>34</v>
      </c>
      <c r="D74" s="22" t="s">
        <v>140</v>
      </c>
      <c r="E74" s="22" t="s">
        <v>44</v>
      </c>
      <c r="F74" s="23">
        <f>F75</f>
        <v>265848.58</v>
      </c>
      <c r="G74" s="46"/>
    </row>
    <row r="75" spans="1:7" s="1" customFormat="1" ht="24">
      <c r="A75" s="25" t="s">
        <v>9</v>
      </c>
      <c r="B75" s="22" t="s">
        <v>1</v>
      </c>
      <c r="C75" s="22" t="s">
        <v>34</v>
      </c>
      <c r="D75" s="22" t="s">
        <v>140</v>
      </c>
      <c r="E75" s="22" t="s">
        <v>41</v>
      </c>
      <c r="F75" s="23">
        <v>265848.58</v>
      </c>
      <c r="G75" s="46"/>
    </row>
    <row r="76" spans="1:7" s="1" customFormat="1" ht="12.75">
      <c r="A76" s="25" t="s">
        <v>128</v>
      </c>
      <c r="B76" s="22" t="s">
        <v>1</v>
      </c>
      <c r="C76" s="22" t="s">
        <v>34</v>
      </c>
      <c r="D76" s="22" t="s">
        <v>140</v>
      </c>
      <c r="E76" s="22" t="s">
        <v>129</v>
      </c>
      <c r="F76" s="23">
        <f>F77</f>
        <v>3137</v>
      </c>
      <c r="G76" s="46"/>
    </row>
    <row r="77" spans="1:7" s="1" customFormat="1" ht="12" customHeight="1">
      <c r="A77" s="25" t="s">
        <v>142</v>
      </c>
      <c r="B77" s="22" t="s">
        <v>1</v>
      </c>
      <c r="C77" s="22" t="s">
        <v>34</v>
      </c>
      <c r="D77" s="22" t="s">
        <v>140</v>
      </c>
      <c r="E77" s="22" t="s">
        <v>143</v>
      </c>
      <c r="F77" s="23">
        <v>3137</v>
      </c>
      <c r="G77" s="46"/>
    </row>
    <row r="78" spans="1:7" s="1" customFormat="1" ht="48.75" customHeight="1">
      <c r="A78" s="25" t="s">
        <v>195</v>
      </c>
      <c r="B78" s="22" t="s">
        <v>1</v>
      </c>
      <c r="C78" s="22" t="s">
        <v>34</v>
      </c>
      <c r="D78" s="22" t="s">
        <v>196</v>
      </c>
      <c r="E78" s="22"/>
      <c r="F78" s="23">
        <f>F79</f>
        <v>26648.61</v>
      </c>
      <c r="G78" s="46"/>
    </row>
    <row r="79" spans="1:7" s="1" customFormat="1" ht="12" customHeight="1">
      <c r="A79" s="26" t="s">
        <v>58</v>
      </c>
      <c r="B79" s="22" t="s">
        <v>1</v>
      </c>
      <c r="C79" s="22" t="s">
        <v>34</v>
      </c>
      <c r="D79" s="22" t="s">
        <v>196</v>
      </c>
      <c r="E79" s="22" t="s">
        <v>39</v>
      </c>
      <c r="F79" s="23">
        <f>F80</f>
        <v>26648.61</v>
      </c>
      <c r="G79" s="46"/>
    </row>
    <row r="80" spans="1:7" s="1" customFormat="1" ht="12" customHeight="1">
      <c r="A80" s="25" t="s">
        <v>67</v>
      </c>
      <c r="B80" s="22" t="s">
        <v>1</v>
      </c>
      <c r="C80" s="22" t="s">
        <v>34</v>
      </c>
      <c r="D80" s="22" t="s">
        <v>196</v>
      </c>
      <c r="E80" s="22" t="s">
        <v>64</v>
      </c>
      <c r="F80" s="23">
        <f>20467.44+6181.17</f>
        <v>26648.61</v>
      </c>
      <c r="G80" s="46"/>
    </row>
    <row r="81" spans="1:7" s="1" customFormat="1" ht="51" customHeight="1" hidden="1">
      <c r="A81" s="27" t="s">
        <v>181</v>
      </c>
      <c r="B81" s="22" t="s">
        <v>1</v>
      </c>
      <c r="C81" s="22" t="s">
        <v>34</v>
      </c>
      <c r="D81" s="22" t="s">
        <v>180</v>
      </c>
      <c r="E81" s="22"/>
      <c r="F81" s="23">
        <f>F82</f>
        <v>0</v>
      </c>
      <c r="G81" s="46"/>
    </row>
    <row r="82" spans="1:7" s="1" customFormat="1" ht="36" hidden="1">
      <c r="A82" s="26" t="s">
        <v>58</v>
      </c>
      <c r="B82" s="22" t="s">
        <v>1</v>
      </c>
      <c r="C82" s="22" t="s">
        <v>34</v>
      </c>
      <c r="D82" s="22" t="s">
        <v>180</v>
      </c>
      <c r="E82" s="22" t="s">
        <v>39</v>
      </c>
      <c r="F82" s="50">
        <f>F83</f>
        <v>0</v>
      </c>
      <c r="G82" s="46"/>
    </row>
    <row r="83" spans="1:7" s="1" customFormat="1" ht="12.75" hidden="1">
      <c r="A83" s="25" t="s">
        <v>67</v>
      </c>
      <c r="B83" s="22" t="s">
        <v>1</v>
      </c>
      <c r="C83" s="22" t="s">
        <v>34</v>
      </c>
      <c r="D83" s="22" t="s">
        <v>180</v>
      </c>
      <c r="E83" s="22" t="s">
        <v>64</v>
      </c>
      <c r="F83" s="23">
        <v>0</v>
      </c>
      <c r="G83" s="46"/>
    </row>
    <row r="84" spans="1:7" s="1" customFormat="1" ht="12.75">
      <c r="A84" s="28" t="s">
        <v>73</v>
      </c>
      <c r="B84" s="24" t="s">
        <v>1</v>
      </c>
      <c r="C84" s="24" t="s">
        <v>26</v>
      </c>
      <c r="D84" s="24"/>
      <c r="E84" s="24"/>
      <c r="F84" s="29">
        <f>F85</f>
        <v>3900</v>
      </c>
      <c r="G84" s="46"/>
    </row>
    <row r="85" spans="1:7" s="1" customFormat="1" ht="13.5" customHeight="1">
      <c r="A85" s="25" t="s">
        <v>5</v>
      </c>
      <c r="B85" s="22" t="s">
        <v>1</v>
      </c>
      <c r="C85" s="22" t="s">
        <v>26</v>
      </c>
      <c r="D85" s="22" t="s">
        <v>136</v>
      </c>
      <c r="E85" s="22"/>
      <c r="F85" s="23">
        <f>F86</f>
        <v>3900</v>
      </c>
      <c r="G85" s="46"/>
    </row>
    <row r="86" spans="1:7" s="1" customFormat="1" ht="27.75" customHeight="1">
      <c r="A86" s="25" t="s">
        <v>84</v>
      </c>
      <c r="B86" s="22" t="s">
        <v>1</v>
      </c>
      <c r="C86" s="22" t="s">
        <v>26</v>
      </c>
      <c r="D86" s="22" t="s">
        <v>146</v>
      </c>
      <c r="E86" s="22"/>
      <c r="F86" s="23">
        <f>F87</f>
        <v>3900</v>
      </c>
      <c r="G86" s="46"/>
    </row>
    <row r="87" spans="1:7" s="1" customFormat="1" ht="12.75">
      <c r="A87" s="25" t="s">
        <v>128</v>
      </c>
      <c r="B87" s="22" t="s">
        <v>1</v>
      </c>
      <c r="C87" s="22" t="s">
        <v>26</v>
      </c>
      <c r="D87" s="22" t="s">
        <v>146</v>
      </c>
      <c r="E87" s="22" t="s">
        <v>129</v>
      </c>
      <c r="F87" s="23">
        <f>F88</f>
        <v>3900</v>
      </c>
      <c r="G87" s="46"/>
    </row>
    <row r="88" spans="1:7" s="1" customFormat="1" ht="12.75">
      <c r="A88" s="25" t="s">
        <v>145</v>
      </c>
      <c r="B88" s="22" t="s">
        <v>1</v>
      </c>
      <c r="C88" s="22" t="s">
        <v>26</v>
      </c>
      <c r="D88" s="22" t="s">
        <v>146</v>
      </c>
      <c r="E88" s="22" t="s">
        <v>144</v>
      </c>
      <c r="F88" s="23">
        <v>3900</v>
      </c>
      <c r="G88" s="46"/>
    </row>
    <row r="89" spans="1:7" s="1" customFormat="1" ht="17.25" customHeight="1">
      <c r="A89" s="28" t="s">
        <v>31</v>
      </c>
      <c r="B89" s="24" t="s">
        <v>1</v>
      </c>
      <c r="C89" s="24" t="s">
        <v>48</v>
      </c>
      <c r="D89" s="24"/>
      <c r="E89" s="24"/>
      <c r="F89" s="29">
        <f>F90</f>
        <v>9218.16</v>
      </c>
      <c r="G89" s="46"/>
    </row>
    <row r="90" spans="1:7" s="1" customFormat="1" ht="18.75" customHeight="1">
      <c r="A90" s="25" t="s">
        <v>5</v>
      </c>
      <c r="B90" s="22" t="s">
        <v>1</v>
      </c>
      <c r="C90" s="22" t="s">
        <v>48</v>
      </c>
      <c r="D90" s="22" t="s">
        <v>136</v>
      </c>
      <c r="E90" s="22"/>
      <c r="F90" s="23">
        <f>F91+F94+F103</f>
        <v>9218.16</v>
      </c>
      <c r="G90" s="46"/>
    </row>
    <row r="91" spans="1:7" s="1" customFormat="1" ht="36">
      <c r="A91" s="25" t="s">
        <v>85</v>
      </c>
      <c r="B91" s="22" t="s">
        <v>1</v>
      </c>
      <c r="C91" s="22" t="s">
        <v>48</v>
      </c>
      <c r="D91" s="22" t="s">
        <v>147</v>
      </c>
      <c r="E91" s="22"/>
      <c r="F91" s="23">
        <f>F92</f>
        <v>3818.16</v>
      </c>
      <c r="G91" s="46"/>
    </row>
    <row r="92" spans="1:7" s="1" customFormat="1" ht="12.75">
      <c r="A92" s="25" t="s">
        <v>8</v>
      </c>
      <c r="B92" s="22" t="s">
        <v>1</v>
      </c>
      <c r="C92" s="22" t="s">
        <v>48</v>
      </c>
      <c r="D92" s="22" t="s">
        <v>147</v>
      </c>
      <c r="E92" s="22" t="s">
        <v>44</v>
      </c>
      <c r="F92" s="23">
        <f>F93</f>
        <v>3818.16</v>
      </c>
      <c r="G92" s="46"/>
    </row>
    <row r="93" spans="1:7" s="1" customFormat="1" ht="24">
      <c r="A93" s="25" t="s">
        <v>9</v>
      </c>
      <c r="B93" s="22" t="s">
        <v>1</v>
      </c>
      <c r="C93" s="22" t="s">
        <v>48</v>
      </c>
      <c r="D93" s="22" t="s">
        <v>147</v>
      </c>
      <c r="E93" s="22" t="s">
        <v>41</v>
      </c>
      <c r="F93" s="23">
        <v>3818.16</v>
      </c>
      <c r="G93" s="46"/>
    </row>
    <row r="94" spans="1:7" s="1" customFormat="1" ht="27.75" customHeight="1">
      <c r="A94" s="25" t="s">
        <v>148</v>
      </c>
      <c r="B94" s="22" t="s">
        <v>1</v>
      </c>
      <c r="C94" s="22" t="s">
        <v>48</v>
      </c>
      <c r="D94" s="22" t="s">
        <v>149</v>
      </c>
      <c r="E94" s="22"/>
      <c r="F94" s="23">
        <f>F95</f>
        <v>5000</v>
      </c>
      <c r="G94" s="46"/>
    </row>
    <row r="95" spans="1:7" s="1" customFormat="1" ht="12.75">
      <c r="A95" s="25" t="s">
        <v>8</v>
      </c>
      <c r="B95" s="22" t="s">
        <v>1</v>
      </c>
      <c r="C95" s="22" t="s">
        <v>48</v>
      </c>
      <c r="D95" s="22" t="s">
        <v>149</v>
      </c>
      <c r="E95" s="22" t="s">
        <v>44</v>
      </c>
      <c r="F95" s="23">
        <f>F96</f>
        <v>5000</v>
      </c>
      <c r="G95" s="46"/>
    </row>
    <row r="96" spans="1:7" s="1" customFormat="1" ht="23.25" customHeight="1">
      <c r="A96" s="25" t="s">
        <v>9</v>
      </c>
      <c r="B96" s="22" t="s">
        <v>1</v>
      </c>
      <c r="C96" s="22" t="s">
        <v>48</v>
      </c>
      <c r="D96" s="22" t="s">
        <v>149</v>
      </c>
      <c r="E96" s="22" t="s">
        <v>41</v>
      </c>
      <c r="F96" s="23">
        <v>5000</v>
      </c>
      <c r="G96" s="46"/>
    </row>
    <row r="97" spans="1:7" s="1" customFormat="1" ht="12.75" hidden="1">
      <c r="A97" s="25"/>
      <c r="B97" s="22"/>
      <c r="C97" s="22"/>
      <c r="D97" s="22"/>
      <c r="E97" s="22"/>
      <c r="F97" s="23"/>
      <c r="G97" s="46"/>
    </row>
    <row r="98" spans="1:7" s="1" customFormat="1" ht="12.75" hidden="1">
      <c r="A98" s="25"/>
      <c r="B98" s="22"/>
      <c r="C98" s="22"/>
      <c r="D98" s="22"/>
      <c r="E98" s="22"/>
      <c r="F98" s="23"/>
      <c r="G98" s="46"/>
    </row>
    <row r="99" spans="1:7" s="1" customFormat="1" ht="12.75" hidden="1">
      <c r="A99" s="25"/>
      <c r="B99" s="22"/>
      <c r="C99" s="22"/>
      <c r="D99" s="22"/>
      <c r="E99" s="22"/>
      <c r="F99" s="23"/>
      <c r="G99" s="46"/>
    </row>
    <row r="100" spans="1:7" s="1" customFormat="1" ht="12.75" hidden="1">
      <c r="A100" s="25"/>
      <c r="B100" s="22"/>
      <c r="C100" s="22"/>
      <c r="D100" s="22"/>
      <c r="E100" s="22"/>
      <c r="F100" s="23"/>
      <c r="G100" s="46"/>
    </row>
    <row r="101" spans="1:7" s="1" customFormat="1" ht="12.75" hidden="1">
      <c r="A101" s="25"/>
      <c r="B101" s="22"/>
      <c r="C101" s="22"/>
      <c r="D101" s="22"/>
      <c r="E101" s="22"/>
      <c r="F101" s="23"/>
      <c r="G101" s="46"/>
    </row>
    <row r="102" spans="1:7" s="1" customFormat="1" ht="12.75">
      <c r="A102" s="25" t="s">
        <v>128</v>
      </c>
      <c r="B102" s="22" t="s">
        <v>1</v>
      </c>
      <c r="C102" s="22" t="s">
        <v>48</v>
      </c>
      <c r="D102" s="22" t="s">
        <v>149</v>
      </c>
      <c r="E102" s="22" t="s">
        <v>129</v>
      </c>
      <c r="F102" s="23">
        <f>F103</f>
        <v>400</v>
      </c>
      <c r="G102" s="46"/>
    </row>
    <row r="103" spans="1:7" s="1" customFormat="1" ht="12.75">
      <c r="A103" s="25" t="s">
        <v>142</v>
      </c>
      <c r="B103" s="22" t="s">
        <v>1</v>
      </c>
      <c r="C103" s="22" t="s">
        <v>48</v>
      </c>
      <c r="D103" s="22" t="s">
        <v>149</v>
      </c>
      <c r="E103" s="22" t="s">
        <v>143</v>
      </c>
      <c r="F103" s="23">
        <v>400</v>
      </c>
      <c r="G103" s="46"/>
    </row>
    <row r="104" spans="1:7" s="1" customFormat="1" ht="12.75">
      <c r="A104" s="28" t="s">
        <v>51</v>
      </c>
      <c r="B104" s="24" t="s">
        <v>1</v>
      </c>
      <c r="C104" s="24" t="s">
        <v>50</v>
      </c>
      <c r="D104" s="24"/>
      <c r="E104" s="24"/>
      <c r="F104" s="29">
        <f>F105</f>
        <v>72850</v>
      </c>
      <c r="G104" s="46"/>
    </row>
    <row r="105" spans="1:7" s="1" customFormat="1" ht="12.75">
      <c r="A105" s="25" t="s">
        <v>52</v>
      </c>
      <c r="B105" s="22" t="s">
        <v>1</v>
      </c>
      <c r="C105" s="22" t="s">
        <v>49</v>
      </c>
      <c r="D105" s="22"/>
      <c r="E105" s="22"/>
      <c r="F105" s="23">
        <f>F108</f>
        <v>72850</v>
      </c>
      <c r="G105" s="46"/>
    </row>
    <row r="106" spans="1:7" s="1" customFormat="1" ht="12.75">
      <c r="A106" s="25" t="s">
        <v>5</v>
      </c>
      <c r="B106" s="22" t="s">
        <v>1</v>
      </c>
      <c r="C106" s="22" t="s">
        <v>49</v>
      </c>
      <c r="D106" s="22" t="s">
        <v>141</v>
      </c>
      <c r="E106" s="22"/>
      <c r="F106" s="23">
        <f>F108</f>
        <v>72850</v>
      </c>
      <c r="G106" s="46"/>
    </row>
    <row r="107" spans="1:7" s="1" customFormat="1" ht="12.75" hidden="1">
      <c r="A107" s="25" t="s">
        <v>70</v>
      </c>
      <c r="B107" s="22" t="s">
        <v>1</v>
      </c>
      <c r="C107" s="22" t="s">
        <v>49</v>
      </c>
      <c r="D107" s="22" t="s">
        <v>141</v>
      </c>
      <c r="E107" s="22"/>
      <c r="F107" s="23">
        <f>F108</f>
        <v>72850</v>
      </c>
      <c r="G107" s="46"/>
    </row>
    <row r="108" spans="1:7" s="1" customFormat="1" ht="40.5" customHeight="1">
      <c r="A108" s="25" t="s">
        <v>86</v>
      </c>
      <c r="B108" s="22" t="s">
        <v>1</v>
      </c>
      <c r="C108" s="22" t="s">
        <v>49</v>
      </c>
      <c r="D108" s="22" t="s">
        <v>150</v>
      </c>
      <c r="E108" s="22"/>
      <c r="F108" s="23">
        <f>F110+F112</f>
        <v>72850</v>
      </c>
      <c r="G108" s="46"/>
    </row>
    <row r="109" spans="1:7" s="1" customFormat="1" ht="0.75" customHeight="1">
      <c r="A109" s="25" t="s">
        <v>69</v>
      </c>
      <c r="B109" s="22" t="s">
        <v>1</v>
      </c>
      <c r="C109" s="22" t="s">
        <v>49</v>
      </c>
      <c r="D109" s="22" t="s">
        <v>74</v>
      </c>
      <c r="E109" s="22" t="s">
        <v>66</v>
      </c>
      <c r="F109" s="23"/>
      <c r="G109" s="46"/>
    </row>
    <row r="110" spans="1:7" s="1" customFormat="1" ht="36">
      <c r="A110" s="26" t="s">
        <v>58</v>
      </c>
      <c r="B110" s="22" t="s">
        <v>1</v>
      </c>
      <c r="C110" s="22" t="s">
        <v>49</v>
      </c>
      <c r="D110" s="22" t="s">
        <v>150</v>
      </c>
      <c r="E110" s="22" t="s">
        <v>39</v>
      </c>
      <c r="F110" s="23">
        <f>F111</f>
        <v>66195.76</v>
      </c>
      <c r="G110" s="46"/>
    </row>
    <row r="111" spans="1:7" s="1" customFormat="1" ht="12.75">
      <c r="A111" s="25" t="s">
        <v>67</v>
      </c>
      <c r="B111" s="22" t="s">
        <v>1</v>
      </c>
      <c r="C111" s="22" t="s">
        <v>49</v>
      </c>
      <c r="D111" s="22" t="s">
        <v>150</v>
      </c>
      <c r="E111" s="22" t="s">
        <v>64</v>
      </c>
      <c r="F111" s="23">
        <f>50841.6+15354.16</f>
        <v>66195.76</v>
      </c>
      <c r="G111" s="46"/>
    </row>
    <row r="112" spans="1:7" s="1" customFormat="1" ht="12.75">
      <c r="A112" s="25" t="s">
        <v>8</v>
      </c>
      <c r="B112" s="22" t="s">
        <v>1</v>
      </c>
      <c r="C112" s="22" t="s">
        <v>49</v>
      </c>
      <c r="D112" s="22" t="s">
        <v>150</v>
      </c>
      <c r="E112" s="22" t="s">
        <v>44</v>
      </c>
      <c r="F112" s="23">
        <f>F113</f>
        <v>6654.24</v>
      </c>
      <c r="G112" s="46"/>
    </row>
    <row r="113" spans="1:7" s="1" customFormat="1" ht="27.75" customHeight="1">
      <c r="A113" s="25" t="s">
        <v>9</v>
      </c>
      <c r="B113" s="22" t="s">
        <v>1</v>
      </c>
      <c r="C113" s="22" t="s">
        <v>49</v>
      </c>
      <c r="D113" s="22" t="s">
        <v>150</v>
      </c>
      <c r="E113" s="22" t="s">
        <v>41</v>
      </c>
      <c r="F113" s="23">
        <f>6584.24+70</f>
        <v>6654.24</v>
      </c>
      <c r="G113" s="46"/>
    </row>
    <row r="114" spans="1:7" s="1" customFormat="1" ht="38.25" customHeight="1" hidden="1">
      <c r="A114" s="28" t="s">
        <v>130</v>
      </c>
      <c r="B114" s="24" t="s">
        <v>1</v>
      </c>
      <c r="C114" s="22"/>
      <c r="D114" s="24" t="s">
        <v>151</v>
      </c>
      <c r="E114" s="22"/>
      <c r="F114" s="29">
        <f>F118+F133+F145+F171+F182+F162+F214</f>
        <v>4362375.99</v>
      </c>
      <c r="G114" s="46"/>
    </row>
    <row r="115" spans="1:7" s="1" customFormat="1" ht="16.5" customHeight="1">
      <c r="A115" s="28" t="s">
        <v>178</v>
      </c>
      <c r="B115" s="24" t="s">
        <v>1</v>
      </c>
      <c r="C115" s="24" t="s">
        <v>95</v>
      </c>
      <c r="D115" s="24"/>
      <c r="E115" s="24"/>
      <c r="F115" s="29">
        <f>F116+F133</f>
        <v>72623.95</v>
      </c>
      <c r="G115" s="46"/>
    </row>
    <row r="116" spans="1:7" s="3" customFormat="1" ht="18" customHeight="1">
      <c r="A116" s="25" t="s">
        <v>75</v>
      </c>
      <c r="B116" s="22" t="s">
        <v>1</v>
      </c>
      <c r="C116" s="22" t="s">
        <v>76</v>
      </c>
      <c r="D116" s="22"/>
      <c r="E116" s="22"/>
      <c r="F116" s="23">
        <f>F118</f>
        <v>71623.95</v>
      </c>
      <c r="G116" s="49"/>
    </row>
    <row r="117" spans="1:7" s="3" customFormat="1" ht="37.5" customHeight="1">
      <c r="A117" s="28" t="s">
        <v>194</v>
      </c>
      <c r="B117" s="24" t="s">
        <v>1</v>
      </c>
      <c r="C117" s="24" t="s">
        <v>76</v>
      </c>
      <c r="D117" s="24" t="s">
        <v>151</v>
      </c>
      <c r="E117" s="24"/>
      <c r="F117" s="29">
        <f>F118</f>
        <v>71623.95</v>
      </c>
      <c r="G117" s="49"/>
    </row>
    <row r="118" spans="1:7" s="6" customFormat="1" ht="24.75" customHeight="1">
      <c r="A118" s="28" t="s">
        <v>87</v>
      </c>
      <c r="B118" s="24" t="s">
        <v>1</v>
      </c>
      <c r="C118" s="24" t="s">
        <v>76</v>
      </c>
      <c r="D118" s="24" t="s">
        <v>152</v>
      </c>
      <c r="E118" s="24"/>
      <c r="F118" s="29">
        <f>F119+F122+F125+F130</f>
        <v>71623.95</v>
      </c>
      <c r="G118" s="46"/>
    </row>
    <row r="119" spans="1:7" s="6" customFormat="1" ht="42.75" customHeight="1">
      <c r="A119" s="25" t="s">
        <v>198</v>
      </c>
      <c r="B119" s="22" t="s">
        <v>1</v>
      </c>
      <c r="C119" s="22" t="s">
        <v>76</v>
      </c>
      <c r="D119" s="22" t="s">
        <v>199</v>
      </c>
      <c r="E119" s="22"/>
      <c r="F119" s="23">
        <f>F120</f>
        <v>38000</v>
      </c>
      <c r="G119" s="46"/>
    </row>
    <row r="120" spans="1:7" s="6" customFormat="1" ht="16.5" customHeight="1">
      <c r="A120" s="25" t="s">
        <v>8</v>
      </c>
      <c r="B120" s="22" t="s">
        <v>1</v>
      </c>
      <c r="C120" s="22" t="s">
        <v>76</v>
      </c>
      <c r="D120" s="22" t="s">
        <v>199</v>
      </c>
      <c r="E120" s="22" t="s">
        <v>44</v>
      </c>
      <c r="F120" s="23">
        <f>F121</f>
        <v>38000</v>
      </c>
      <c r="G120" s="46"/>
    </row>
    <row r="121" spans="1:7" s="6" customFormat="1" ht="27" customHeight="1">
      <c r="A121" s="25" t="s">
        <v>9</v>
      </c>
      <c r="B121" s="22" t="s">
        <v>1</v>
      </c>
      <c r="C121" s="22" t="s">
        <v>76</v>
      </c>
      <c r="D121" s="22" t="s">
        <v>199</v>
      </c>
      <c r="E121" s="22" t="s">
        <v>41</v>
      </c>
      <c r="F121" s="23">
        <v>38000</v>
      </c>
      <c r="G121" s="46"/>
    </row>
    <row r="122" spans="1:7" s="6" customFormat="1" ht="27.75" customHeight="1">
      <c r="A122" s="25" t="s">
        <v>131</v>
      </c>
      <c r="B122" s="22" t="s">
        <v>1</v>
      </c>
      <c r="C122" s="22" t="s">
        <v>76</v>
      </c>
      <c r="D122" s="22" t="s">
        <v>153</v>
      </c>
      <c r="E122" s="22"/>
      <c r="F122" s="23">
        <f>F123</f>
        <v>5800</v>
      </c>
      <c r="G122" s="46"/>
    </row>
    <row r="123" spans="1:7" s="6" customFormat="1" ht="37.5" customHeight="1">
      <c r="A123" s="26" t="s">
        <v>58</v>
      </c>
      <c r="B123" s="22" t="s">
        <v>1</v>
      </c>
      <c r="C123" s="22" t="s">
        <v>76</v>
      </c>
      <c r="D123" s="22" t="s">
        <v>153</v>
      </c>
      <c r="E123" s="22" t="s">
        <v>39</v>
      </c>
      <c r="F123" s="23">
        <f>F124</f>
        <v>5800</v>
      </c>
      <c r="G123" s="46"/>
    </row>
    <row r="124" spans="1:7" s="6" customFormat="1" ht="19.5" customHeight="1">
      <c r="A124" s="25" t="s">
        <v>67</v>
      </c>
      <c r="B124" s="22" t="s">
        <v>1</v>
      </c>
      <c r="C124" s="22" t="s">
        <v>76</v>
      </c>
      <c r="D124" s="22" t="s">
        <v>153</v>
      </c>
      <c r="E124" s="22" t="s">
        <v>64</v>
      </c>
      <c r="F124" s="23">
        <v>5800</v>
      </c>
      <c r="G124" s="46"/>
    </row>
    <row r="125" spans="1:7" s="6" customFormat="1" ht="44.25" customHeight="1">
      <c r="A125" s="25" t="s">
        <v>215</v>
      </c>
      <c r="B125" s="22" t="s">
        <v>1</v>
      </c>
      <c r="C125" s="22" t="s">
        <v>76</v>
      </c>
      <c r="D125" s="22" t="s">
        <v>176</v>
      </c>
      <c r="E125" s="22"/>
      <c r="F125" s="23">
        <f>F127+F128</f>
        <v>26499</v>
      </c>
      <c r="G125" s="46"/>
    </row>
    <row r="126" spans="1:7" s="6" customFormat="1" ht="44.25" customHeight="1">
      <c r="A126" s="26" t="s">
        <v>58</v>
      </c>
      <c r="B126" s="22" t="s">
        <v>1</v>
      </c>
      <c r="C126" s="22" t="s">
        <v>76</v>
      </c>
      <c r="D126" s="22" t="s">
        <v>176</v>
      </c>
      <c r="E126" s="22" t="s">
        <v>39</v>
      </c>
      <c r="F126" s="23">
        <f>F127</f>
        <v>10000</v>
      </c>
      <c r="G126" s="46"/>
    </row>
    <row r="127" spans="1:7" s="6" customFormat="1" ht="21.75" customHeight="1">
      <c r="A127" s="25" t="s">
        <v>67</v>
      </c>
      <c r="B127" s="22" t="s">
        <v>1</v>
      </c>
      <c r="C127" s="22" t="s">
        <v>76</v>
      </c>
      <c r="D127" s="22" t="s">
        <v>176</v>
      </c>
      <c r="E127" s="22" t="s">
        <v>64</v>
      </c>
      <c r="F127" s="23">
        <v>10000</v>
      </c>
      <c r="G127" s="46"/>
    </row>
    <row r="128" spans="1:7" s="6" customFormat="1" ht="21.75" customHeight="1">
      <c r="A128" s="25" t="s">
        <v>8</v>
      </c>
      <c r="B128" s="22" t="s">
        <v>1</v>
      </c>
      <c r="C128" s="22" t="s">
        <v>76</v>
      </c>
      <c r="D128" s="22" t="s">
        <v>176</v>
      </c>
      <c r="E128" s="22" t="s">
        <v>44</v>
      </c>
      <c r="F128" s="23">
        <f>F129</f>
        <v>16499</v>
      </c>
      <c r="G128" s="46"/>
    </row>
    <row r="129" spans="1:7" s="6" customFormat="1" ht="27.75" customHeight="1">
      <c r="A129" s="25" t="s">
        <v>9</v>
      </c>
      <c r="B129" s="22" t="s">
        <v>1</v>
      </c>
      <c r="C129" s="22" t="s">
        <v>76</v>
      </c>
      <c r="D129" s="22" t="s">
        <v>176</v>
      </c>
      <c r="E129" s="22" t="s">
        <v>41</v>
      </c>
      <c r="F129" s="23">
        <f>3075.05+13423.95</f>
        <v>16499</v>
      </c>
      <c r="G129" s="46"/>
    </row>
    <row r="130" spans="1:7" s="6" customFormat="1" ht="37.5" customHeight="1">
      <c r="A130" s="25" t="s">
        <v>216</v>
      </c>
      <c r="B130" s="22" t="s">
        <v>1</v>
      </c>
      <c r="C130" s="22" t="s">
        <v>76</v>
      </c>
      <c r="D130" s="22" t="s">
        <v>177</v>
      </c>
      <c r="E130" s="22"/>
      <c r="F130" s="23">
        <f>F132</f>
        <v>1324.95</v>
      </c>
      <c r="G130" s="46"/>
    </row>
    <row r="131" spans="1:7" s="6" customFormat="1" ht="21.75" customHeight="1">
      <c r="A131" s="25" t="s">
        <v>8</v>
      </c>
      <c r="B131" s="22" t="s">
        <v>1</v>
      </c>
      <c r="C131" s="22" t="s">
        <v>76</v>
      </c>
      <c r="D131" s="22" t="s">
        <v>177</v>
      </c>
      <c r="E131" s="22" t="s">
        <v>44</v>
      </c>
      <c r="F131" s="23">
        <f>F132</f>
        <v>1324.95</v>
      </c>
      <c r="G131" s="46"/>
    </row>
    <row r="132" spans="1:7" s="6" customFormat="1" ht="21.75" customHeight="1">
      <c r="A132" s="25" t="s">
        <v>9</v>
      </c>
      <c r="B132" s="22" t="s">
        <v>1</v>
      </c>
      <c r="C132" s="22" t="s">
        <v>76</v>
      </c>
      <c r="D132" s="22" t="s">
        <v>177</v>
      </c>
      <c r="E132" s="22" t="s">
        <v>41</v>
      </c>
      <c r="F132" s="23">
        <v>1324.95</v>
      </c>
      <c r="G132" s="46"/>
    </row>
    <row r="133" spans="1:7" s="6" customFormat="1" ht="24">
      <c r="A133" s="28" t="s">
        <v>17</v>
      </c>
      <c r="B133" s="24" t="s">
        <v>1</v>
      </c>
      <c r="C133" s="24" t="s">
        <v>16</v>
      </c>
      <c r="D133" s="24"/>
      <c r="E133" s="24"/>
      <c r="F133" s="29">
        <f>F135</f>
        <v>1000</v>
      </c>
      <c r="G133" s="46"/>
    </row>
    <row r="134" spans="1:7" s="6" customFormat="1" ht="36" hidden="1">
      <c r="A134" s="28" t="s">
        <v>89</v>
      </c>
      <c r="B134" s="24" t="s">
        <v>1</v>
      </c>
      <c r="C134" s="24" t="s">
        <v>95</v>
      </c>
      <c r="D134" s="24"/>
      <c r="E134" s="24"/>
      <c r="F134" s="29">
        <v>3.1</v>
      </c>
      <c r="G134" s="46"/>
    </row>
    <row r="135" spans="1:7" s="6" customFormat="1" ht="24">
      <c r="A135" s="25" t="s">
        <v>90</v>
      </c>
      <c r="B135" s="22" t="s">
        <v>1</v>
      </c>
      <c r="C135" s="22" t="s">
        <v>16</v>
      </c>
      <c r="D135" s="22" t="s">
        <v>154</v>
      </c>
      <c r="E135" s="22"/>
      <c r="F135" s="23">
        <f>F136</f>
        <v>1000</v>
      </c>
      <c r="G135" s="46"/>
    </row>
    <row r="136" spans="1:7" s="6" customFormat="1" ht="13.5" customHeight="1">
      <c r="A136" s="25" t="s">
        <v>91</v>
      </c>
      <c r="B136" s="22" t="s">
        <v>1</v>
      </c>
      <c r="C136" s="22" t="s">
        <v>16</v>
      </c>
      <c r="D136" s="22" t="s">
        <v>155</v>
      </c>
      <c r="E136" s="22"/>
      <c r="F136" s="23">
        <f>F137</f>
        <v>1000</v>
      </c>
      <c r="G136" s="46"/>
    </row>
    <row r="137" spans="1:7" s="6" customFormat="1" ht="12.75">
      <c r="A137" s="25" t="s">
        <v>8</v>
      </c>
      <c r="B137" s="22" t="s">
        <v>1</v>
      </c>
      <c r="C137" s="22" t="s">
        <v>16</v>
      </c>
      <c r="D137" s="22" t="s">
        <v>155</v>
      </c>
      <c r="E137" s="22" t="s">
        <v>44</v>
      </c>
      <c r="F137" s="23">
        <f>F138</f>
        <v>1000</v>
      </c>
      <c r="G137" s="46"/>
    </row>
    <row r="138" spans="1:7" s="6" customFormat="1" ht="24">
      <c r="A138" s="25" t="s">
        <v>9</v>
      </c>
      <c r="B138" s="22" t="s">
        <v>1</v>
      </c>
      <c r="C138" s="22" t="s">
        <v>16</v>
      </c>
      <c r="D138" s="22" t="s">
        <v>155</v>
      </c>
      <c r="E138" s="22" t="s">
        <v>41</v>
      </c>
      <c r="F138" s="23">
        <v>1000</v>
      </c>
      <c r="G138" s="46"/>
    </row>
    <row r="139" spans="1:7" s="6" customFormat="1" ht="36" hidden="1">
      <c r="A139" s="26" t="s">
        <v>58</v>
      </c>
      <c r="B139" s="22" t="s">
        <v>1</v>
      </c>
      <c r="C139" s="22" t="s">
        <v>3</v>
      </c>
      <c r="D139" s="22" t="s">
        <v>63</v>
      </c>
      <c r="E139" s="22" t="s">
        <v>39</v>
      </c>
      <c r="F139" s="23">
        <f>F140</f>
        <v>1129.18</v>
      </c>
      <c r="G139" s="46"/>
    </row>
    <row r="140" spans="1:7" s="6" customFormat="1" ht="12.75" hidden="1">
      <c r="A140" s="25" t="s">
        <v>67</v>
      </c>
      <c r="B140" s="22" t="s">
        <v>1</v>
      </c>
      <c r="C140" s="22" t="s">
        <v>3</v>
      </c>
      <c r="D140" s="22" t="s">
        <v>63</v>
      </c>
      <c r="E140" s="22" t="s">
        <v>64</v>
      </c>
      <c r="F140" s="23">
        <f>F141</f>
        <v>1129.18</v>
      </c>
      <c r="G140" s="46"/>
    </row>
    <row r="141" spans="1:7" s="6" customFormat="1" ht="24" hidden="1">
      <c r="A141" s="25" t="s">
        <v>68</v>
      </c>
      <c r="B141" s="22" t="s">
        <v>1</v>
      </c>
      <c r="C141" s="22" t="s">
        <v>3</v>
      </c>
      <c r="D141" s="22" t="s">
        <v>63</v>
      </c>
      <c r="E141" s="22" t="s">
        <v>65</v>
      </c>
      <c r="F141" s="23">
        <v>1129.18</v>
      </c>
      <c r="G141" s="46"/>
    </row>
    <row r="142" spans="1:7" s="6" customFormat="1" ht="12.75">
      <c r="A142" s="28" t="s">
        <v>92</v>
      </c>
      <c r="B142" s="24" t="s">
        <v>1</v>
      </c>
      <c r="C142" s="24" t="s">
        <v>93</v>
      </c>
      <c r="D142" s="24"/>
      <c r="E142" s="24"/>
      <c r="F142" s="29">
        <f>F143</f>
        <v>2124348.59</v>
      </c>
      <c r="G142" s="46"/>
    </row>
    <row r="143" spans="1:7" s="6" customFormat="1" ht="12.75">
      <c r="A143" s="25" t="s">
        <v>94</v>
      </c>
      <c r="B143" s="24" t="s">
        <v>1</v>
      </c>
      <c r="C143" s="24" t="s">
        <v>43</v>
      </c>
      <c r="D143" s="24"/>
      <c r="E143" s="24"/>
      <c r="F143" s="29">
        <f>F145</f>
        <v>2124348.59</v>
      </c>
      <c r="G143" s="46"/>
    </row>
    <row r="144" spans="1:7" s="6" customFormat="1" ht="36">
      <c r="A144" s="28" t="s">
        <v>194</v>
      </c>
      <c r="B144" s="22" t="s">
        <v>1</v>
      </c>
      <c r="C144" s="22" t="s">
        <v>43</v>
      </c>
      <c r="D144" s="22" t="s">
        <v>151</v>
      </c>
      <c r="E144" s="22"/>
      <c r="F144" s="23">
        <f>F145</f>
        <v>2124348.59</v>
      </c>
      <c r="G144" s="46"/>
    </row>
    <row r="145" spans="1:7" s="6" customFormat="1" ht="24">
      <c r="A145" s="28" t="s">
        <v>96</v>
      </c>
      <c r="B145" s="24" t="s">
        <v>1</v>
      </c>
      <c r="C145" s="24" t="s">
        <v>43</v>
      </c>
      <c r="D145" s="24" t="s">
        <v>156</v>
      </c>
      <c r="E145" s="24"/>
      <c r="F145" s="29">
        <f>F146+F149+F152+F155+F158</f>
        <v>2124348.59</v>
      </c>
      <c r="G145" s="46"/>
    </row>
    <row r="146" spans="1:7" s="6" customFormat="1" ht="12.75">
      <c r="A146" s="25" t="s">
        <v>97</v>
      </c>
      <c r="B146" s="22" t="s">
        <v>1</v>
      </c>
      <c r="C146" s="22" t="s">
        <v>43</v>
      </c>
      <c r="D146" s="22" t="s">
        <v>173</v>
      </c>
      <c r="E146" s="22"/>
      <c r="F146" s="23">
        <f>F147</f>
        <v>251729.31</v>
      </c>
      <c r="G146" s="46"/>
    </row>
    <row r="147" spans="1:7" s="6" customFormat="1" ht="12.75">
      <c r="A147" s="25" t="s">
        <v>8</v>
      </c>
      <c r="B147" s="22" t="s">
        <v>1</v>
      </c>
      <c r="C147" s="22" t="s">
        <v>43</v>
      </c>
      <c r="D147" s="22" t="s">
        <v>173</v>
      </c>
      <c r="E147" s="22" t="s">
        <v>44</v>
      </c>
      <c r="F147" s="23">
        <f>F148</f>
        <v>251729.31</v>
      </c>
      <c r="G147" s="46"/>
    </row>
    <row r="148" spans="1:7" s="6" customFormat="1" ht="23.25" customHeight="1">
      <c r="A148" s="25" t="s">
        <v>9</v>
      </c>
      <c r="B148" s="22" t="s">
        <v>1</v>
      </c>
      <c r="C148" s="22" t="s">
        <v>43</v>
      </c>
      <c r="D148" s="22" t="s">
        <v>173</v>
      </c>
      <c r="E148" s="22" t="s">
        <v>41</v>
      </c>
      <c r="F148" s="23">
        <f>195100+56629.31</f>
        <v>251729.31</v>
      </c>
      <c r="G148" s="46"/>
    </row>
    <row r="149" spans="1:7" s="6" customFormat="1" ht="36">
      <c r="A149" s="25" t="s">
        <v>201</v>
      </c>
      <c r="B149" s="22" t="s">
        <v>1</v>
      </c>
      <c r="C149" s="22" t="s">
        <v>43</v>
      </c>
      <c r="D149" s="22" t="s">
        <v>174</v>
      </c>
      <c r="E149" s="22"/>
      <c r="F149" s="23">
        <f>F151</f>
        <v>264879.72</v>
      </c>
      <c r="G149" s="46"/>
    </row>
    <row r="150" spans="1:7" s="6" customFormat="1" ht="12.75">
      <c r="A150" s="25" t="s">
        <v>8</v>
      </c>
      <c r="B150" s="22" t="s">
        <v>1</v>
      </c>
      <c r="C150" s="22" t="s">
        <v>43</v>
      </c>
      <c r="D150" s="22" t="s">
        <v>174</v>
      </c>
      <c r="E150" s="22" t="s">
        <v>44</v>
      </c>
      <c r="F150" s="23">
        <f>F151</f>
        <v>264879.72</v>
      </c>
      <c r="G150" s="46"/>
    </row>
    <row r="151" spans="1:7" s="6" customFormat="1" ht="24">
      <c r="A151" s="25" t="s">
        <v>9</v>
      </c>
      <c r="B151" s="22" t="s">
        <v>1</v>
      </c>
      <c r="C151" s="22" t="s">
        <v>43</v>
      </c>
      <c r="D151" s="22" t="s">
        <v>174</v>
      </c>
      <c r="E151" s="22" t="s">
        <v>41</v>
      </c>
      <c r="F151" s="23">
        <v>264879.72</v>
      </c>
      <c r="G151" s="46"/>
    </row>
    <row r="152" spans="1:7" s="6" customFormat="1" ht="36" customHeight="1">
      <c r="A152" s="25" t="s">
        <v>200</v>
      </c>
      <c r="B152" s="22" t="s">
        <v>1</v>
      </c>
      <c r="C152" s="22" t="s">
        <v>43</v>
      </c>
      <c r="D152" s="22" t="s">
        <v>175</v>
      </c>
      <c r="E152" s="22"/>
      <c r="F152" s="23">
        <f>F153</f>
        <v>3178.56</v>
      </c>
      <c r="G152" s="46"/>
    </row>
    <row r="153" spans="1:7" s="6" customFormat="1" ht="18" customHeight="1">
      <c r="A153" s="25" t="s">
        <v>8</v>
      </c>
      <c r="B153" s="22" t="s">
        <v>1</v>
      </c>
      <c r="C153" s="22" t="s">
        <v>43</v>
      </c>
      <c r="D153" s="22" t="s">
        <v>175</v>
      </c>
      <c r="E153" s="22" t="s">
        <v>44</v>
      </c>
      <c r="F153" s="23">
        <f>F154</f>
        <v>3178.56</v>
      </c>
      <c r="G153" s="46"/>
    </row>
    <row r="154" spans="1:7" s="6" customFormat="1" ht="24" customHeight="1">
      <c r="A154" s="25" t="s">
        <v>9</v>
      </c>
      <c r="B154" s="22" t="s">
        <v>1</v>
      </c>
      <c r="C154" s="22" t="s">
        <v>43</v>
      </c>
      <c r="D154" s="22" t="s">
        <v>175</v>
      </c>
      <c r="E154" s="22" t="s">
        <v>41</v>
      </c>
      <c r="F154" s="23">
        <v>3178.56</v>
      </c>
      <c r="G154" s="46"/>
    </row>
    <row r="155" spans="1:7" s="6" customFormat="1" ht="39" customHeight="1">
      <c r="A155" s="27" t="s">
        <v>202</v>
      </c>
      <c r="B155" s="22" t="s">
        <v>1</v>
      </c>
      <c r="C155" s="22" t="s">
        <v>43</v>
      </c>
      <c r="D155" s="22" t="s">
        <v>203</v>
      </c>
      <c r="E155" s="22"/>
      <c r="F155" s="23">
        <f>F156</f>
        <v>1585534.58</v>
      </c>
      <c r="G155" s="46"/>
    </row>
    <row r="156" spans="1:7" s="6" customFormat="1" ht="12.75">
      <c r="A156" s="25" t="s">
        <v>8</v>
      </c>
      <c r="B156" s="22" t="s">
        <v>1</v>
      </c>
      <c r="C156" s="22" t="s">
        <v>43</v>
      </c>
      <c r="D156" s="22" t="s">
        <v>203</v>
      </c>
      <c r="E156" s="22" t="s">
        <v>44</v>
      </c>
      <c r="F156" s="23">
        <f>F157</f>
        <v>1585534.58</v>
      </c>
      <c r="G156" s="46"/>
    </row>
    <row r="157" spans="1:7" s="6" customFormat="1" ht="24">
      <c r="A157" s="25" t="s">
        <v>9</v>
      </c>
      <c r="B157" s="22" t="s">
        <v>1</v>
      </c>
      <c r="C157" s="22" t="s">
        <v>43</v>
      </c>
      <c r="D157" s="22" t="s">
        <v>203</v>
      </c>
      <c r="E157" s="22" t="s">
        <v>41</v>
      </c>
      <c r="F157" s="23">
        <f>1585534.58</f>
        <v>1585534.58</v>
      </c>
      <c r="G157" s="46"/>
    </row>
    <row r="158" spans="1:7" s="6" customFormat="1" ht="36">
      <c r="A158" s="27" t="s">
        <v>204</v>
      </c>
      <c r="B158" s="22" t="s">
        <v>1</v>
      </c>
      <c r="C158" s="22" t="s">
        <v>43</v>
      </c>
      <c r="D158" s="22" t="s">
        <v>205</v>
      </c>
      <c r="E158" s="22"/>
      <c r="F158" s="23">
        <f>F159</f>
        <v>19026.42</v>
      </c>
      <c r="G158" s="46"/>
    </row>
    <row r="159" spans="1:7" s="6" customFormat="1" ht="24">
      <c r="A159" s="25" t="s">
        <v>8</v>
      </c>
      <c r="B159" s="22" t="s">
        <v>1</v>
      </c>
      <c r="C159" s="22" t="s">
        <v>43</v>
      </c>
      <c r="D159" s="22" t="s">
        <v>205</v>
      </c>
      <c r="E159" s="22" t="s">
        <v>44</v>
      </c>
      <c r="F159" s="23">
        <f>F160</f>
        <v>19026.42</v>
      </c>
      <c r="G159" s="46"/>
    </row>
    <row r="160" spans="1:7" s="6" customFormat="1" ht="24">
      <c r="A160" s="25" t="s">
        <v>9</v>
      </c>
      <c r="B160" s="22" t="s">
        <v>1</v>
      </c>
      <c r="C160" s="22" t="s">
        <v>43</v>
      </c>
      <c r="D160" s="22" t="s">
        <v>205</v>
      </c>
      <c r="E160" s="22" t="s">
        <v>41</v>
      </c>
      <c r="F160" s="23">
        <v>19026.42</v>
      </c>
      <c r="G160" s="46"/>
    </row>
    <row r="161" spans="1:7" s="6" customFormat="1" ht="12" customHeight="1">
      <c r="A161" s="28" t="s">
        <v>98</v>
      </c>
      <c r="B161" s="24" t="s">
        <v>1</v>
      </c>
      <c r="C161" s="24" t="s">
        <v>99</v>
      </c>
      <c r="D161" s="24"/>
      <c r="E161" s="24"/>
      <c r="F161" s="29">
        <f>F162+F170</f>
        <v>2165403.45</v>
      </c>
      <c r="G161" s="46"/>
    </row>
    <row r="162" spans="1:7" s="6" customFormat="1" ht="11.25" customHeight="1">
      <c r="A162" s="30" t="s">
        <v>135</v>
      </c>
      <c r="B162" s="24" t="s">
        <v>1</v>
      </c>
      <c r="C162" s="24" t="s">
        <v>134</v>
      </c>
      <c r="D162" s="24"/>
      <c r="E162" s="24"/>
      <c r="F162" s="29">
        <f>F163</f>
        <v>17565</v>
      </c>
      <c r="G162" s="46"/>
    </row>
    <row r="163" spans="1:7" s="6" customFormat="1" ht="15" customHeight="1">
      <c r="A163" s="28" t="s">
        <v>105</v>
      </c>
      <c r="B163" s="24" t="s">
        <v>1</v>
      </c>
      <c r="C163" s="24" t="s">
        <v>134</v>
      </c>
      <c r="D163" s="24" t="s">
        <v>159</v>
      </c>
      <c r="E163" s="24"/>
      <c r="F163" s="29">
        <f>F167+F164</f>
        <v>17565</v>
      </c>
      <c r="G163" s="46"/>
    </row>
    <row r="164" spans="1:7" s="6" customFormat="1" ht="21" customHeight="1" hidden="1">
      <c r="A164" s="28" t="s">
        <v>133</v>
      </c>
      <c r="B164" s="24" t="s">
        <v>1</v>
      </c>
      <c r="C164" s="24" t="s">
        <v>134</v>
      </c>
      <c r="D164" s="24" t="s">
        <v>162</v>
      </c>
      <c r="E164" s="24"/>
      <c r="F164" s="29">
        <f>F165</f>
        <v>0</v>
      </c>
      <c r="G164" s="46"/>
    </row>
    <row r="165" spans="1:7" s="6" customFormat="1" ht="12.75" hidden="1">
      <c r="A165" s="25" t="s">
        <v>8</v>
      </c>
      <c r="B165" s="22" t="s">
        <v>1</v>
      </c>
      <c r="C165" s="22" t="s">
        <v>134</v>
      </c>
      <c r="D165" s="22" t="s">
        <v>162</v>
      </c>
      <c r="E165" s="22" t="s">
        <v>44</v>
      </c>
      <c r="F165" s="23">
        <f>F166</f>
        <v>0</v>
      </c>
      <c r="G165" s="46"/>
    </row>
    <row r="166" spans="1:7" s="6" customFormat="1" ht="24" hidden="1">
      <c r="A166" s="25" t="s">
        <v>9</v>
      </c>
      <c r="B166" s="22" t="s">
        <v>1</v>
      </c>
      <c r="C166" s="22" t="s">
        <v>134</v>
      </c>
      <c r="D166" s="22" t="s">
        <v>162</v>
      </c>
      <c r="E166" s="22" t="s">
        <v>41</v>
      </c>
      <c r="F166" s="23">
        <v>0</v>
      </c>
      <c r="G166" s="46"/>
    </row>
    <row r="167" spans="1:7" s="6" customFormat="1" ht="24">
      <c r="A167" s="25" t="s">
        <v>214</v>
      </c>
      <c r="B167" s="22" t="s">
        <v>1</v>
      </c>
      <c r="C167" s="22" t="s">
        <v>134</v>
      </c>
      <c r="D167" s="22" t="s">
        <v>169</v>
      </c>
      <c r="E167" s="22"/>
      <c r="F167" s="23">
        <f>F168</f>
        <v>17565</v>
      </c>
      <c r="G167" s="46"/>
    </row>
    <row r="168" spans="1:7" s="6" customFormat="1" ht="12.75">
      <c r="A168" s="25" t="s">
        <v>8</v>
      </c>
      <c r="B168" s="24" t="s">
        <v>1</v>
      </c>
      <c r="C168" s="22" t="s">
        <v>134</v>
      </c>
      <c r="D168" s="22" t="s">
        <v>169</v>
      </c>
      <c r="E168" s="22" t="s">
        <v>44</v>
      </c>
      <c r="F168" s="23">
        <f>F169</f>
        <v>17565</v>
      </c>
      <c r="G168" s="46"/>
    </row>
    <row r="169" spans="1:7" s="6" customFormat="1" ht="24">
      <c r="A169" s="25" t="s">
        <v>9</v>
      </c>
      <c r="B169" s="22" t="s">
        <v>1</v>
      </c>
      <c r="C169" s="22" t="s">
        <v>134</v>
      </c>
      <c r="D169" s="22" t="s">
        <v>169</v>
      </c>
      <c r="E169" s="22" t="s">
        <v>41</v>
      </c>
      <c r="F169" s="51">
        <v>17565</v>
      </c>
      <c r="G169" s="46"/>
    </row>
    <row r="170" spans="1:7" s="6" customFormat="1" ht="12.75">
      <c r="A170" s="25" t="s">
        <v>35</v>
      </c>
      <c r="B170" s="24" t="s">
        <v>1</v>
      </c>
      <c r="C170" s="24" t="s">
        <v>19</v>
      </c>
      <c r="D170" s="24"/>
      <c r="E170" s="24"/>
      <c r="F170" s="29">
        <f>F171+F182+F214</f>
        <v>2147838.45</v>
      </c>
      <c r="G170" s="46"/>
    </row>
    <row r="171" spans="1:7" s="6" customFormat="1" ht="24">
      <c r="A171" s="28" t="s">
        <v>101</v>
      </c>
      <c r="B171" s="24" t="s">
        <v>1</v>
      </c>
      <c r="C171" s="24" t="s">
        <v>19</v>
      </c>
      <c r="D171" s="24" t="s">
        <v>170</v>
      </c>
      <c r="E171" s="24"/>
      <c r="F171" s="29">
        <f>F172+F175</f>
        <v>150580</v>
      </c>
      <c r="G171" s="46"/>
    </row>
    <row r="172" spans="1:7" s="6" customFormat="1" ht="24">
      <c r="A172" s="25" t="s">
        <v>100</v>
      </c>
      <c r="B172" s="22" t="s">
        <v>1</v>
      </c>
      <c r="C172" s="22" t="s">
        <v>19</v>
      </c>
      <c r="D172" s="22" t="s">
        <v>157</v>
      </c>
      <c r="E172" s="22"/>
      <c r="F172" s="23">
        <f>F173</f>
        <v>15808</v>
      </c>
      <c r="G172" s="46"/>
    </row>
    <row r="173" spans="1:7" s="6" customFormat="1" ht="19.5" customHeight="1">
      <c r="A173" s="25" t="s">
        <v>8</v>
      </c>
      <c r="B173" s="22" t="s">
        <v>1</v>
      </c>
      <c r="C173" s="22" t="s">
        <v>19</v>
      </c>
      <c r="D173" s="22" t="s">
        <v>157</v>
      </c>
      <c r="E173" s="22" t="s">
        <v>44</v>
      </c>
      <c r="F173" s="23">
        <f>F174</f>
        <v>15808</v>
      </c>
      <c r="G173" s="46"/>
    </row>
    <row r="174" spans="1:7" s="6" customFormat="1" ht="24">
      <c r="A174" s="25" t="s">
        <v>9</v>
      </c>
      <c r="B174" s="22" t="s">
        <v>1</v>
      </c>
      <c r="C174" s="22" t="s">
        <v>19</v>
      </c>
      <c r="D174" s="22" t="s">
        <v>157</v>
      </c>
      <c r="E174" s="22" t="s">
        <v>41</v>
      </c>
      <c r="F174" s="23">
        <v>15808</v>
      </c>
      <c r="G174" s="46"/>
    </row>
    <row r="175" spans="1:7" s="6" customFormat="1" ht="12.75">
      <c r="A175" s="25" t="s">
        <v>102</v>
      </c>
      <c r="B175" s="22" t="s">
        <v>1</v>
      </c>
      <c r="C175" s="22" t="s">
        <v>19</v>
      </c>
      <c r="D175" s="22" t="s">
        <v>158</v>
      </c>
      <c r="E175" s="22"/>
      <c r="F175" s="23">
        <f>F176</f>
        <v>134772</v>
      </c>
      <c r="G175" s="46"/>
    </row>
    <row r="176" spans="1:7" s="6" customFormat="1" ht="12.75">
      <c r="A176" s="25" t="s">
        <v>8</v>
      </c>
      <c r="B176" s="22" t="s">
        <v>1</v>
      </c>
      <c r="C176" s="22" t="s">
        <v>19</v>
      </c>
      <c r="D176" s="22" t="s">
        <v>158</v>
      </c>
      <c r="E176" s="22" t="s">
        <v>44</v>
      </c>
      <c r="F176" s="23">
        <f>F177</f>
        <v>134772</v>
      </c>
      <c r="G176" s="46"/>
    </row>
    <row r="177" spans="1:7" s="6" customFormat="1" ht="24.75" customHeight="1">
      <c r="A177" s="25" t="s">
        <v>9</v>
      </c>
      <c r="B177" s="22" t="s">
        <v>1</v>
      </c>
      <c r="C177" s="22" t="s">
        <v>19</v>
      </c>
      <c r="D177" s="22" t="s">
        <v>158</v>
      </c>
      <c r="E177" s="22" t="s">
        <v>41</v>
      </c>
      <c r="F177" s="23">
        <v>134772</v>
      </c>
      <c r="G177" s="46"/>
    </row>
    <row r="178" spans="1:7" s="6" customFormat="1" ht="24" hidden="1">
      <c r="A178" s="25" t="s">
        <v>103</v>
      </c>
      <c r="B178" s="22" t="s">
        <v>1</v>
      </c>
      <c r="C178" s="22" t="s">
        <v>19</v>
      </c>
      <c r="D178" s="22" t="s">
        <v>104</v>
      </c>
      <c r="E178" s="22"/>
      <c r="F178" s="23"/>
      <c r="G178" s="46"/>
    </row>
    <row r="179" spans="1:7" s="6" customFormat="1" ht="12.75" hidden="1">
      <c r="A179" s="25" t="s">
        <v>8</v>
      </c>
      <c r="B179" s="22"/>
      <c r="C179" s="22"/>
      <c r="D179" s="22"/>
      <c r="E179" s="22"/>
      <c r="F179" s="23"/>
      <c r="G179" s="46"/>
    </row>
    <row r="180" spans="1:7" s="6" customFormat="1" ht="24" hidden="1">
      <c r="A180" s="25" t="s">
        <v>9</v>
      </c>
      <c r="B180" s="22"/>
      <c r="C180" s="22"/>
      <c r="D180" s="22"/>
      <c r="E180" s="22"/>
      <c r="F180" s="23"/>
      <c r="G180" s="46"/>
    </row>
    <row r="181" spans="1:7" s="6" customFormat="1" ht="36" hidden="1">
      <c r="A181" s="28" t="s">
        <v>89</v>
      </c>
      <c r="B181" s="24" t="s">
        <v>1</v>
      </c>
      <c r="C181" s="24" t="s">
        <v>19</v>
      </c>
      <c r="D181" s="24" t="s">
        <v>88</v>
      </c>
      <c r="E181" s="22"/>
      <c r="F181" s="29">
        <v>713.7</v>
      </c>
      <c r="G181" s="46"/>
    </row>
    <row r="182" spans="1:7" s="6" customFormat="1" ht="12.75">
      <c r="A182" s="28" t="s">
        <v>105</v>
      </c>
      <c r="B182" s="24" t="s">
        <v>1</v>
      </c>
      <c r="C182" s="24" t="s">
        <v>19</v>
      </c>
      <c r="D182" s="24" t="s">
        <v>159</v>
      </c>
      <c r="E182" s="24"/>
      <c r="F182" s="29">
        <f>F195+F200+F203+F211+F208</f>
        <v>843958.4500000001</v>
      </c>
      <c r="G182" s="46"/>
    </row>
    <row r="183" spans="1:7" s="6" customFormat="1" ht="0.75" customHeight="1" hidden="1">
      <c r="A183" s="28" t="s">
        <v>106</v>
      </c>
      <c r="B183" s="24" t="s">
        <v>1</v>
      </c>
      <c r="C183" s="24" t="s">
        <v>19</v>
      </c>
      <c r="D183" s="24" t="s">
        <v>78</v>
      </c>
      <c r="E183" s="24"/>
      <c r="F183" s="29"/>
      <c r="G183" s="46"/>
    </row>
    <row r="184" spans="1:7" s="6" customFormat="1" ht="12.75" hidden="1">
      <c r="A184" s="25" t="s">
        <v>8</v>
      </c>
      <c r="B184" s="22" t="s">
        <v>1</v>
      </c>
      <c r="C184" s="22" t="s">
        <v>19</v>
      </c>
      <c r="D184" s="22" t="s">
        <v>78</v>
      </c>
      <c r="E184" s="22" t="s">
        <v>44</v>
      </c>
      <c r="F184" s="23"/>
      <c r="G184" s="46"/>
    </row>
    <row r="185" spans="1:7" s="6" customFormat="1" ht="24" hidden="1">
      <c r="A185" s="25" t="s">
        <v>9</v>
      </c>
      <c r="B185" s="22" t="s">
        <v>1</v>
      </c>
      <c r="C185" s="22" t="s">
        <v>19</v>
      </c>
      <c r="D185" s="22" t="s">
        <v>78</v>
      </c>
      <c r="E185" s="22" t="s">
        <v>41</v>
      </c>
      <c r="F185" s="23"/>
      <c r="G185" s="46"/>
    </row>
    <row r="186" spans="1:7" s="1" customFormat="1" ht="9" customHeight="1" hidden="1">
      <c r="A186" s="28" t="s">
        <v>107</v>
      </c>
      <c r="B186" s="24" t="s">
        <v>1</v>
      </c>
      <c r="C186" s="24" t="s">
        <v>19</v>
      </c>
      <c r="D186" s="24" t="s">
        <v>79</v>
      </c>
      <c r="E186" s="24"/>
      <c r="F186" s="29"/>
      <c r="G186" s="46"/>
    </row>
    <row r="187" spans="1:7" s="1" customFormat="1" ht="9" customHeight="1" hidden="1">
      <c r="A187" s="25" t="s">
        <v>8</v>
      </c>
      <c r="B187" s="22" t="s">
        <v>1</v>
      </c>
      <c r="C187" s="22" t="s">
        <v>19</v>
      </c>
      <c r="D187" s="22" t="s">
        <v>79</v>
      </c>
      <c r="E187" s="22" t="s">
        <v>44</v>
      </c>
      <c r="F187" s="23"/>
      <c r="G187" s="46"/>
    </row>
    <row r="188" spans="1:7" s="1" customFormat="1" ht="24" hidden="1">
      <c r="A188" s="25" t="s">
        <v>9</v>
      </c>
      <c r="B188" s="22" t="s">
        <v>1</v>
      </c>
      <c r="C188" s="22" t="s">
        <v>19</v>
      </c>
      <c r="D188" s="22" t="s">
        <v>79</v>
      </c>
      <c r="E188" s="22" t="s">
        <v>41</v>
      </c>
      <c r="F188" s="23"/>
      <c r="G188" s="46"/>
    </row>
    <row r="189" spans="1:7" s="1" customFormat="1" ht="23.25" customHeight="1" hidden="1">
      <c r="A189" s="25" t="s">
        <v>108</v>
      </c>
      <c r="B189" s="24" t="s">
        <v>1</v>
      </c>
      <c r="C189" s="24" t="s">
        <v>19</v>
      </c>
      <c r="D189" s="24" t="s">
        <v>80</v>
      </c>
      <c r="E189" s="22"/>
      <c r="F189" s="29"/>
      <c r="G189" s="46"/>
    </row>
    <row r="190" spans="1:7" s="1" customFormat="1" ht="12.75" hidden="1">
      <c r="A190" s="25" t="s">
        <v>8</v>
      </c>
      <c r="B190" s="22" t="s">
        <v>1</v>
      </c>
      <c r="C190" s="22" t="s">
        <v>19</v>
      </c>
      <c r="D190" s="22" t="s">
        <v>80</v>
      </c>
      <c r="E190" s="22" t="s">
        <v>44</v>
      </c>
      <c r="F190" s="23"/>
      <c r="G190" s="46"/>
    </row>
    <row r="191" spans="1:7" s="1" customFormat="1" ht="24" hidden="1">
      <c r="A191" s="25" t="s">
        <v>9</v>
      </c>
      <c r="B191" s="22" t="s">
        <v>1</v>
      </c>
      <c r="C191" s="22" t="s">
        <v>19</v>
      </c>
      <c r="D191" s="22" t="s">
        <v>80</v>
      </c>
      <c r="E191" s="22" t="s">
        <v>41</v>
      </c>
      <c r="F191" s="23"/>
      <c r="G191" s="46"/>
    </row>
    <row r="192" spans="1:7" s="1" customFormat="1" ht="12.75" hidden="1">
      <c r="A192" s="28" t="s">
        <v>109</v>
      </c>
      <c r="B192" s="24" t="s">
        <v>1</v>
      </c>
      <c r="C192" s="24" t="s">
        <v>19</v>
      </c>
      <c r="D192" s="24" t="s">
        <v>77</v>
      </c>
      <c r="E192" s="22"/>
      <c r="F192" s="29"/>
      <c r="G192" s="46"/>
    </row>
    <row r="193" spans="1:7" s="1" customFormat="1" ht="2.25" customHeight="1" hidden="1">
      <c r="A193" s="25" t="s">
        <v>8</v>
      </c>
      <c r="B193" s="22" t="s">
        <v>1</v>
      </c>
      <c r="C193" s="22" t="s">
        <v>19</v>
      </c>
      <c r="D193" s="22" t="s">
        <v>77</v>
      </c>
      <c r="E193" s="22" t="s">
        <v>44</v>
      </c>
      <c r="F193" s="23"/>
      <c r="G193" s="46"/>
    </row>
    <row r="194" spans="1:7" s="1" customFormat="1" ht="21.75" customHeight="1" hidden="1">
      <c r="A194" s="25" t="s">
        <v>9</v>
      </c>
      <c r="B194" s="22" t="s">
        <v>1</v>
      </c>
      <c r="C194" s="22" t="s">
        <v>19</v>
      </c>
      <c r="D194" s="22" t="s">
        <v>77</v>
      </c>
      <c r="E194" s="22" t="s">
        <v>41</v>
      </c>
      <c r="F194" s="23"/>
      <c r="G194" s="46"/>
    </row>
    <row r="195" spans="1:7" s="1" customFormat="1" ht="12.75">
      <c r="A195" s="28" t="s">
        <v>110</v>
      </c>
      <c r="B195" s="24" t="s">
        <v>1</v>
      </c>
      <c r="C195" s="24" t="s">
        <v>19</v>
      </c>
      <c r="D195" s="24" t="s">
        <v>160</v>
      </c>
      <c r="E195" s="24"/>
      <c r="F195" s="29">
        <f>F196+F199</f>
        <v>150300</v>
      </c>
      <c r="G195" s="46"/>
    </row>
    <row r="196" spans="1:7" s="1" customFormat="1" ht="12.75">
      <c r="A196" s="25" t="s">
        <v>8</v>
      </c>
      <c r="B196" s="22" t="s">
        <v>1</v>
      </c>
      <c r="C196" s="22" t="s">
        <v>19</v>
      </c>
      <c r="D196" s="22" t="s">
        <v>160</v>
      </c>
      <c r="E196" s="22" t="s">
        <v>44</v>
      </c>
      <c r="F196" s="23">
        <f>F197</f>
        <v>150000</v>
      </c>
      <c r="G196" s="46"/>
    </row>
    <row r="197" spans="1:7" s="1" customFormat="1" ht="24">
      <c r="A197" s="25" t="s">
        <v>9</v>
      </c>
      <c r="B197" s="22" t="s">
        <v>1</v>
      </c>
      <c r="C197" s="22" t="s">
        <v>19</v>
      </c>
      <c r="D197" s="22" t="s">
        <v>160</v>
      </c>
      <c r="E197" s="22" t="s">
        <v>41</v>
      </c>
      <c r="F197" s="23">
        <v>150000</v>
      </c>
      <c r="G197" s="46"/>
    </row>
    <row r="198" spans="1:7" s="1" customFormat="1" ht="12.75">
      <c r="A198" s="64" t="s">
        <v>210</v>
      </c>
      <c r="B198" s="22" t="s">
        <v>1</v>
      </c>
      <c r="C198" s="22" t="s">
        <v>19</v>
      </c>
      <c r="D198" s="22" t="s">
        <v>160</v>
      </c>
      <c r="E198" s="22" t="s">
        <v>129</v>
      </c>
      <c r="F198" s="23"/>
      <c r="G198" s="46"/>
    </row>
    <row r="199" spans="1:7" s="40" customFormat="1" ht="12.75">
      <c r="A199" s="65" t="s">
        <v>142</v>
      </c>
      <c r="B199" s="22" t="s">
        <v>1</v>
      </c>
      <c r="C199" s="22" t="s">
        <v>19</v>
      </c>
      <c r="D199" s="22" t="s">
        <v>160</v>
      </c>
      <c r="E199" s="22" t="s">
        <v>143</v>
      </c>
      <c r="F199" s="23">
        <v>300</v>
      </c>
      <c r="G199" s="52"/>
    </row>
    <row r="200" spans="1:7" s="1" customFormat="1" ht="12.75">
      <c r="A200" s="28" t="s">
        <v>111</v>
      </c>
      <c r="B200" s="24" t="s">
        <v>1</v>
      </c>
      <c r="C200" s="24" t="s">
        <v>19</v>
      </c>
      <c r="D200" s="24" t="s">
        <v>161</v>
      </c>
      <c r="E200" s="24"/>
      <c r="F200" s="29">
        <f>F201</f>
        <v>650091.8</v>
      </c>
      <c r="G200" s="46"/>
    </row>
    <row r="201" spans="1:7" s="1" customFormat="1" ht="36">
      <c r="A201" s="26" t="s">
        <v>58</v>
      </c>
      <c r="B201" s="22" t="s">
        <v>1</v>
      </c>
      <c r="C201" s="22" t="s">
        <v>19</v>
      </c>
      <c r="D201" s="22" t="s">
        <v>161</v>
      </c>
      <c r="E201" s="22" t="s">
        <v>39</v>
      </c>
      <c r="F201" s="23">
        <f>F202</f>
        <v>650091.8</v>
      </c>
      <c r="G201" s="46"/>
    </row>
    <row r="202" spans="1:7" s="1" customFormat="1" ht="18.75" customHeight="1">
      <c r="A202" s="25" t="s">
        <v>67</v>
      </c>
      <c r="B202" s="22" t="s">
        <v>1</v>
      </c>
      <c r="C202" s="22" t="s">
        <v>19</v>
      </c>
      <c r="D202" s="22" t="s">
        <v>161</v>
      </c>
      <c r="E202" s="22" t="s">
        <v>64</v>
      </c>
      <c r="F202" s="23">
        <f>154863.56+512793.24-14000-3565</f>
        <v>650091.8</v>
      </c>
      <c r="G202" s="46"/>
    </row>
    <row r="203" spans="1:7" s="1" customFormat="1" ht="16.5" customHeight="1">
      <c r="A203" s="28" t="s">
        <v>132</v>
      </c>
      <c r="B203" s="24" t="s">
        <v>1</v>
      </c>
      <c r="C203" s="24" t="s">
        <v>19</v>
      </c>
      <c r="D203" s="24" t="s">
        <v>172</v>
      </c>
      <c r="E203" s="24"/>
      <c r="F203" s="29">
        <f>F206</f>
        <v>20686.18</v>
      </c>
      <c r="G203" s="46"/>
    </row>
    <row r="204" spans="1:7" s="1" customFormat="1" ht="13.5" customHeight="1" hidden="1">
      <c r="A204" s="28" t="s">
        <v>132</v>
      </c>
      <c r="B204" s="24" t="s">
        <v>1</v>
      </c>
      <c r="C204" s="24" t="s">
        <v>19</v>
      </c>
      <c r="D204" s="24" t="s">
        <v>161</v>
      </c>
      <c r="E204" s="24"/>
      <c r="F204" s="29"/>
      <c r="G204" s="46"/>
    </row>
    <row r="205" spans="1:7" s="1" customFormat="1" ht="24" customHeight="1" hidden="1">
      <c r="A205" s="25" t="s">
        <v>171</v>
      </c>
      <c r="B205" s="22" t="s">
        <v>1</v>
      </c>
      <c r="C205" s="22" t="s">
        <v>19</v>
      </c>
      <c r="D205" s="22" t="s">
        <v>172</v>
      </c>
      <c r="E205" s="22" t="s">
        <v>64</v>
      </c>
      <c r="F205" s="23"/>
      <c r="G205" s="46"/>
    </row>
    <row r="206" spans="1:7" s="1" customFormat="1" ht="24" customHeight="1">
      <c r="A206" s="26" t="s">
        <v>58</v>
      </c>
      <c r="B206" s="22" t="s">
        <v>1</v>
      </c>
      <c r="C206" s="22" t="s">
        <v>19</v>
      </c>
      <c r="D206" s="22" t="s">
        <v>172</v>
      </c>
      <c r="E206" s="22" t="s">
        <v>39</v>
      </c>
      <c r="F206" s="23">
        <f>F207</f>
        <v>20686.18</v>
      </c>
      <c r="G206" s="46"/>
    </row>
    <row r="207" spans="1:7" s="1" customFormat="1" ht="16.5" customHeight="1">
      <c r="A207" s="25" t="s">
        <v>67</v>
      </c>
      <c r="B207" s="22" t="s">
        <v>1</v>
      </c>
      <c r="C207" s="22" t="s">
        <v>19</v>
      </c>
      <c r="D207" s="22" t="s">
        <v>172</v>
      </c>
      <c r="E207" s="22" t="s">
        <v>64</v>
      </c>
      <c r="F207" s="23">
        <f>4798.18+15888</f>
        <v>20686.18</v>
      </c>
      <c r="G207" s="46"/>
    </row>
    <row r="208" spans="1:7" s="1" customFormat="1" ht="45.75" customHeight="1">
      <c r="A208" s="30" t="s">
        <v>206</v>
      </c>
      <c r="B208" s="24" t="s">
        <v>1</v>
      </c>
      <c r="C208" s="24" t="s">
        <v>19</v>
      </c>
      <c r="D208" s="24" t="s">
        <v>207</v>
      </c>
      <c r="E208" s="24"/>
      <c r="F208" s="29">
        <f>F209</f>
        <v>22880.47</v>
      </c>
      <c r="G208" s="46"/>
    </row>
    <row r="209" spans="1:7" s="1" customFormat="1" ht="23.25" customHeight="1">
      <c r="A209" s="26" t="s">
        <v>58</v>
      </c>
      <c r="B209" s="22" t="s">
        <v>1</v>
      </c>
      <c r="C209" s="22" t="s">
        <v>19</v>
      </c>
      <c r="D209" s="22" t="s">
        <v>207</v>
      </c>
      <c r="E209" s="22" t="s">
        <v>39</v>
      </c>
      <c r="F209" s="23">
        <f>F210</f>
        <v>22880.47</v>
      </c>
      <c r="G209" s="46"/>
    </row>
    <row r="210" spans="1:7" s="1" customFormat="1" ht="18.75" customHeight="1">
      <c r="A210" s="25" t="s">
        <v>67</v>
      </c>
      <c r="B210" s="22" t="s">
        <v>1</v>
      </c>
      <c r="C210" s="22" t="s">
        <v>19</v>
      </c>
      <c r="D210" s="22" t="s">
        <v>207</v>
      </c>
      <c r="E210" s="22" t="s">
        <v>64</v>
      </c>
      <c r="F210" s="23">
        <f>17573.33+5307.14</f>
        <v>22880.47</v>
      </c>
      <c r="G210" s="46"/>
    </row>
    <row r="211" spans="1:7" s="1" customFormat="1" ht="97.5" customHeight="1" hidden="1">
      <c r="A211" s="26" t="s">
        <v>183</v>
      </c>
      <c r="B211" s="22" t="s">
        <v>1</v>
      </c>
      <c r="C211" s="22" t="s">
        <v>19</v>
      </c>
      <c r="D211" s="22" t="s">
        <v>182</v>
      </c>
      <c r="E211" s="22"/>
      <c r="F211" s="23">
        <f>F212</f>
        <v>0</v>
      </c>
      <c r="G211" s="46"/>
    </row>
    <row r="212" spans="1:7" s="1" customFormat="1" ht="15.75" customHeight="1" hidden="1">
      <c r="A212" s="26" t="s">
        <v>58</v>
      </c>
      <c r="B212" s="22" t="s">
        <v>1</v>
      </c>
      <c r="C212" s="22" t="s">
        <v>19</v>
      </c>
      <c r="D212" s="22" t="s">
        <v>182</v>
      </c>
      <c r="E212" s="22" t="s">
        <v>39</v>
      </c>
      <c r="F212" s="23">
        <f>F213</f>
        <v>0</v>
      </c>
      <c r="G212" s="46"/>
    </row>
    <row r="213" spans="1:7" s="1" customFormat="1" ht="15.75" customHeight="1" hidden="1">
      <c r="A213" s="25" t="s">
        <v>67</v>
      </c>
      <c r="B213" s="22" t="s">
        <v>1</v>
      </c>
      <c r="C213" s="22" t="s">
        <v>19</v>
      </c>
      <c r="D213" s="22" t="s">
        <v>182</v>
      </c>
      <c r="E213" s="22" t="s">
        <v>64</v>
      </c>
      <c r="F213" s="23">
        <v>0</v>
      </c>
      <c r="G213" s="46"/>
    </row>
    <row r="214" spans="1:7" s="3" customFormat="1" ht="15" customHeight="1">
      <c r="A214" s="28" t="s">
        <v>112</v>
      </c>
      <c r="B214" s="24" t="s">
        <v>1</v>
      </c>
      <c r="C214" s="24" t="s">
        <v>19</v>
      </c>
      <c r="D214" s="24" t="s">
        <v>163</v>
      </c>
      <c r="E214" s="31"/>
      <c r="F214" s="32">
        <f>F215+F219+F222</f>
        <v>1153300</v>
      </c>
      <c r="G214" s="49"/>
    </row>
    <row r="215" spans="1:7" s="3" customFormat="1" ht="12.75">
      <c r="A215" s="25" t="s">
        <v>113</v>
      </c>
      <c r="B215" s="22" t="s">
        <v>1</v>
      </c>
      <c r="C215" s="22" t="s">
        <v>19</v>
      </c>
      <c r="D215" s="22" t="s">
        <v>164</v>
      </c>
      <c r="E215" s="31"/>
      <c r="F215" s="33">
        <f>F216</f>
        <v>1123300</v>
      </c>
      <c r="G215" s="49"/>
    </row>
    <row r="216" spans="1:7" s="1" customFormat="1" ht="12.75">
      <c r="A216" s="25" t="s">
        <v>8</v>
      </c>
      <c r="B216" s="22" t="s">
        <v>1</v>
      </c>
      <c r="C216" s="22" t="s">
        <v>19</v>
      </c>
      <c r="D216" s="22" t="s">
        <v>164</v>
      </c>
      <c r="E216" s="22" t="s">
        <v>44</v>
      </c>
      <c r="F216" s="23">
        <f>F217</f>
        <v>1123300</v>
      </c>
      <c r="G216" s="46"/>
    </row>
    <row r="217" spans="1:7" s="1" customFormat="1" ht="23.25" customHeight="1">
      <c r="A217" s="25" t="s">
        <v>9</v>
      </c>
      <c r="B217" s="22" t="s">
        <v>1</v>
      </c>
      <c r="C217" s="22" t="s">
        <v>19</v>
      </c>
      <c r="D217" s="22" t="s">
        <v>164</v>
      </c>
      <c r="E217" s="22" t="s">
        <v>41</v>
      </c>
      <c r="F217" s="23">
        <v>1123300</v>
      </c>
      <c r="G217" s="46"/>
    </row>
    <row r="218" spans="1:7" s="1" customFormat="1" ht="12.75" hidden="1">
      <c r="A218" s="25"/>
      <c r="B218" s="22"/>
      <c r="C218" s="22"/>
      <c r="D218" s="22"/>
      <c r="E218" s="22"/>
      <c r="F218" s="23"/>
      <c r="G218" s="46"/>
    </row>
    <row r="219" spans="1:7" s="1" customFormat="1" ht="12.75">
      <c r="A219" s="25" t="s">
        <v>114</v>
      </c>
      <c r="B219" s="24" t="s">
        <v>1</v>
      </c>
      <c r="C219" s="24" t="s">
        <v>19</v>
      </c>
      <c r="D219" s="24" t="s">
        <v>165</v>
      </c>
      <c r="E219" s="24"/>
      <c r="F219" s="29">
        <f>F220</f>
        <v>30000</v>
      </c>
      <c r="G219" s="46"/>
    </row>
    <row r="220" spans="1:7" s="1" customFormat="1" ht="16.5" customHeight="1">
      <c r="A220" s="25" t="s">
        <v>8</v>
      </c>
      <c r="B220" s="22" t="s">
        <v>1</v>
      </c>
      <c r="C220" s="22" t="s">
        <v>19</v>
      </c>
      <c r="D220" s="22" t="s">
        <v>165</v>
      </c>
      <c r="E220" s="22" t="s">
        <v>44</v>
      </c>
      <c r="F220" s="23">
        <f>F221</f>
        <v>30000</v>
      </c>
      <c r="G220" s="46"/>
    </row>
    <row r="221" spans="1:7" s="1" customFormat="1" ht="24">
      <c r="A221" s="25" t="s">
        <v>9</v>
      </c>
      <c r="B221" s="22" t="s">
        <v>1</v>
      </c>
      <c r="C221" s="22" t="s">
        <v>19</v>
      </c>
      <c r="D221" s="22" t="s">
        <v>165</v>
      </c>
      <c r="E221" s="22" t="s">
        <v>41</v>
      </c>
      <c r="F221" s="23">
        <v>30000</v>
      </c>
      <c r="G221" s="46"/>
    </row>
    <row r="222" spans="1:7" s="1" customFormat="1" ht="60" hidden="1">
      <c r="A222" s="25" t="s">
        <v>185</v>
      </c>
      <c r="B222" s="24" t="s">
        <v>1</v>
      </c>
      <c r="C222" s="24" t="s">
        <v>19</v>
      </c>
      <c r="D222" s="24" t="s">
        <v>184</v>
      </c>
      <c r="E222" s="24"/>
      <c r="F222" s="29">
        <f>F223</f>
        <v>0</v>
      </c>
      <c r="G222" s="46"/>
    </row>
    <row r="223" spans="1:7" s="1" customFormat="1" ht="12.75" hidden="1">
      <c r="A223" s="25" t="s">
        <v>8</v>
      </c>
      <c r="B223" s="22" t="s">
        <v>1</v>
      </c>
      <c r="C223" s="22" t="s">
        <v>19</v>
      </c>
      <c r="D223" s="22" t="s">
        <v>184</v>
      </c>
      <c r="E223" s="22" t="s">
        <v>44</v>
      </c>
      <c r="F223" s="23">
        <f>F224</f>
        <v>0</v>
      </c>
      <c r="G223" s="46"/>
    </row>
    <row r="224" spans="1:7" s="3" customFormat="1" ht="24" hidden="1">
      <c r="A224" s="25" t="s">
        <v>9</v>
      </c>
      <c r="B224" s="22" t="s">
        <v>1</v>
      </c>
      <c r="C224" s="22" t="s">
        <v>19</v>
      </c>
      <c r="D224" s="22" t="s">
        <v>184</v>
      </c>
      <c r="E224" s="34" t="s">
        <v>41</v>
      </c>
      <c r="F224" s="35">
        <v>0</v>
      </c>
      <c r="G224" s="49"/>
    </row>
    <row r="225" spans="1:7" s="1" customFormat="1" ht="17.25" customHeight="1">
      <c r="A225" s="66" t="s">
        <v>2</v>
      </c>
      <c r="B225" s="24" t="s">
        <v>1</v>
      </c>
      <c r="C225" s="24" t="s">
        <v>20</v>
      </c>
      <c r="D225" s="24"/>
      <c r="E225" s="24"/>
      <c r="F225" s="29">
        <f>F226</f>
        <v>2472100</v>
      </c>
      <c r="G225" s="46"/>
    </row>
    <row r="226" spans="1:7" s="1" customFormat="1" ht="16.5" customHeight="1">
      <c r="A226" s="25" t="s">
        <v>36</v>
      </c>
      <c r="B226" s="22" t="s">
        <v>1</v>
      </c>
      <c r="C226" s="22" t="s">
        <v>21</v>
      </c>
      <c r="D226" s="22"/>
      <c r="E226" s="22"/>
      <c r="F226" s="23">
        <f>F239+F242</f>
        <v>2472100</v>
      </c>
      <c r="G226" s="46"/>
    </row>
    <row r="227" spans="1:7" s="1" customFormat="1" ht="36" hidden="1">
      <c r="A227" s="28" t="s">
        <v>89</v>
      </c>
      <c r="B227" s="24" t="s">
        <v>1</v>
      </c>
      <c r="C227" s="24" t="s">
        <v>21</v>
      </c>
      <c r="D227" s="24" t="s">
        <v>88</v>
      </c>
      <c r="E227" s="24"/>
      <c r="F227" s="29"/>
      <c r="G227" s="46"/>
    </row>
    <row r="228" spans="1:7" s="1" customFormat="1" ht="24" hidden="1">
      <c r="A228" s="28" t="s">
        <v>121</v>
      </c>
      <c r="B228" s="24" t="s">
        <v>1</v>
      </c>
      <c r="C228" s="24" t="s">
        <v>21</v>
      </c>
      <c r="D228" s="24" t="s">
        <v>122</v>
      </c>
      <c r="E228" s="24"/>
      <c r="F228" s="29"/>
      <c r="G228" s="46"/>
    </row>
    <row r="229" spans="1:7" s="1" customFormat="1" ht="82.5" customHeight="1" hidden="1">
      <c r="A229" s="25" t="s">
        <v>126</v>
      </c>
      <c r="B229" s="24" t="s">
        <v>1</v>
      </c>
      <c r="C229" s="24" t="s">
        <v>21</v>
      </c>
      <c r="D229" s="24" t="s">
        <v>123</v>
      </c>
      <c r="E229" s="24"/>
      <c r="F229" s="29"/>
      <c r="G229" s="46"/>
    </row>
    <row r="230" spans="1:7" s="1" customFormat="1" ht="12.75" hidden="1">
      <c r="A230" s="25" t="s">
        <v>8</v>
      </c>
      <c r="B230" s="24" t="s">
        <v>1</v>
      </c>
      <c r="C230" s="24" t="s">
        <v>21</v>
      </c>
      <c r="D230" s="24" t="s">
        <v>123</v>
      </c>
      <c r="E230" s="24" t="s">
        <v>44</v>
      </c>
      <c r="F230" s="29"/>
      <c r="G230" s="46"/>
    </row>
    <row r="231" spans="1:7" s="1" customFormat="1" ht="24" hidden="1">
      <c r="A231" s="25" t="s">
        <v>9</v>
      </c>
      <c r="B231" s="24" t="s">
        <v>1</v>
      </c>
      <c r="C231" s="24" t="s">
        <v>21</v>
      </c>
      <c r="D231" s="24" t="s">
        <v>123</v>
      </c>
      <c r="E231" s="24" t="s">
        <v>41</v>
      </c>
      <c r="F231" s="29"/>
      <c r="G231" s="46"/>
    </row>
    <row r="232" spans="1:7" s="1" customFormat="1" ht="84" hidden="1">
      <c r="A232" s="25" t="s">
        <v>125</v>
      </c>
      <c r="B232" s="24" t="s">
        <v>1</v>
      </c>
      <c r="C232" s="24" t="s">
        <v>21</v>
      </c>
      <c r="D232" s="24" t="s">
        <v>124</v>
      </c>
      <c r="E232" s="24"/>
      <c r="F232" s="29"/>
      <c r="G232" s="46"/>
    </row>
    <row r="233" spans="1:7" s="1" customFormat="1" ht="12.75" hidden="1">
      <c r="A233" s="25" t="s">
        <v>8</v>
      </c>
      <c r="B233" s="24" t="s">
        <v>1</v>
      </c>
      <c r="C233" s="24" t="s">
        <v>21</v>
      </c>
      <c r="D233" s="24" t="s">
        <v>124</v>
      </c>
      <c r="E233" s="24" t="s">
        <v>44</v>
      </c>
      <c r="F233" s="29"/>
      <c r="G233" s="46"/>
    </row>
    <row r="234" spans="1:7" s="1" customFormat="1" ht="24.75" customHeight="1" hidden="1">
      <c r="A234" s="25" t="s">
        <v>9</v>
      </c>
      <c r="B234" s="24" t="s">
        <v>1</v>
      </c>
      <c r="C234" s="24" t="s">
        <v>21</v>
      </c>
      <c r="D234" s="24" t="s">
        <v>124</v>
      </c>
      <c r="E234" s="24" t="s">
        <v>41</v>
      </c>
      <c r="F234" s="29"/>
      <c r="G234" s="46"/>
    </row>
    <row r="235" spans="1:7" s="1" customFormat="1" ht="12.75" hidden="1">
      <c r="A235" s="25"/>
      <c r="B235" s="22"/>
      <c r="C235" s="22"/>
      <c r="D235" s="22"/>
      <c r="E235" s="22"/>
      <c r="F235" s="23"/>
      <c r="G235" s="46"/>
    </row>
    <row r="236" spans="1:7" s="1" customFormat="1" ht="12.75" hidden="1">
      <c r="A236" s="25"/>
      <c r="B236" s="22"/>
      <c r="C236" s="22"/>
      <c r="D236" s="22"/>
      <c r="E236" s="22"/>
      <c r="F236" s="23"/>
      <c r="G236" s="46"/>
    </row>
    <row r="237" spans="1:7" s="1" customFormat="1" ht="12.75" hidden="1">
      <c r="A237" s="25"/>
      <c r="B237" s="22"/>
      <c r="C237" s="22"/>
      <c r="D237" s="22"/>
      <c r="E237" s="22"/>
      <c r="F237" s="23"/>
      <c r="G237" s="46"/>
    </row>
    <row r="238" spans="1:7" s="1" customFormat="1" ht="12.75" hidden="1">
      <c r="A238" s="25"/>
      <c r="B238" s="22"/>
      <c r="C238" s="22"/>
      <c r="D238" s="22"/>
      <c r="E238" s="22"/>
      <c r="F238" s="23"/>
      <c r="G238" s="46"/>
    </row>
    <row r="239" spans="1:7" s="1" customFormat="1" ht="48.75" customHeight="1">
      <c r="A239" s="67" t="s">
        <v>191</v>
      </c>
      <c r="B239" s="22" t="s">
        <v>1</v>
      </c>
      <c r="C239" s="22" t="s">
        <v>21</v>
      </c>
      <c r="D239" s="22" t="s">
        <v>190</v>
      </c>
      <c r="E239" s="22"/>
      <c r="F239" s="23">
        <f>F240</f>
        <v>2457100</v>
      </c>
      <c r="G239" s="46"/>
    </row>
    <row r="240" spans="1:7" s="1" customFormat="1" ht="18.75" customHeight="1">
      <c r="A240" s="25" t="s">
        <v>119</v>
      </c>
      <c r="B240" s="22" t="s">
        <v>1</v>
      </c>
      <c r="C240" s="22" t="s">
        <v>21</v>
      </c>
      <c r="D240" s="22" t="s">
        <v>190</v>
      </c>
      <c r="E240" s="22" t="s">
        <v>24</v>
      </c>
      <c r="F240" s="23">
        <f>F241</f>
        <v>2457100</v>
      </c>
      <c r="G240" s="46"/>
    </row>
    <row r="241" spans="1:7" s="1" customFormat="1" ht="18.75" customHeight="1">
      <c r="A241" s="25" t="s">
        <v>120</v>
      </c>
      <c r="B241" s="22" t="s">
        <v>1</v>
      </c>
      <c r="C241" s="22" t="s">
        <v>21</v>
      </c>
      <c r="D241" s="22" t="s">
        <v>190</v>
      </c>
      <c r="E241" s="22" t="s">
        <v>0</v>
      </c>
      <c r="F241" s="23">
        <v>2457100</v>
      </c>
      <c r="G241" s="46"/>
    </row>
    <row r="242" spans="1:7" s="1" customFormat="1" ht="12.75">
      <c r="A242" s="25" t="s">
        <v>209</v>
      </c>
      <c r="B242" s="22" t="s">
        <v>1</v>
      </c>
      <c r="C242" s="22" t="s">
        <v>21</v>
      </c>
      <c r="D242" s="22" t="s">
        <v>208</v>
      </c>
      <c r="E242" s="22"/>
      <c r="F242" s="23">
        <f>F243</f>
        <v>15000</v>
      </c>
      <c r="G242" s="46"/>
    </row>
    <row r="243" spans="1:7" s="1" customFormat="1" ht="12.75">
      <c r="A243" s="25" t="s">
        <v>8</v>
      </c>
      <c r="B243" s="22" t="s">
        <v>1</v>
      </c>
      <c r="C243" s="22" t="s">
        <v>21</v>
      </c>
      <c r="D243" s="22" t="s">
        <v>208</v>
      </c>
      <c r="E243" s="22"/>
      <c r="F243" s="23">
        <f>F244</f>
        <v>15000</v>
      </c>
      <c r="G243" s="46"/>
    </row>
    <row r="244" spans="1:7" s="1" customFormat="1" ht="24">
      <c r="A244" s="25" t="s">
        <v>9</v>
      </c>
      <c r="B244" s="22" t="s">
        <v>1</v>
      </c>
      <c r="C244" s="22" t="s">
        <v>21</v>
      </c>
      <c r="D244" s="22" t="s">
        <v>208</v>
      </c>
      <c r="E244" s="22"/>
      <c r="F244" s="23">
        <v>15000</v>
      </c>
      <c r="G244" s="46"/>
    </row>
    <row r="245" spans="1:7" s="1" customFormat="1" ht="18" customHeight="1">
      <c r="A245" s="28" t="s">
        <v>37</v>
      </c>
      <c r="B245" s="24" t="s">
        <v>1</v>
      </c>
      <c r="C245" s="24" t="s">
        <v>22</v>
      </c>
      <c r="D245" s="24"/>
      <c r="E245" s="34"/>
      <c r="F245" s="36">
        <f>F246+F253</f>
        <v>46894.8</v>
      </c>
      <c r="G245" s="46"/>
    </row>
    <row r="246" spans="1:7" s="1" customFormat="1" ht="18.75" customHeight="1">
      <c r="A246" s="25" t="s">
        <v>38</v>
      </c>
      <c r="B246" s="22" t="s">
        <v>1</v>
      </c>
      <c r="C246" s="22" t="s">
        <v>23</v>
      </c>
      <c r="D246" s="22"/>
      <c r="E246" s="22"/>
      <c r="F246" s="23">
        <f>F247</f>
        <v>36000</v>
      </c>
      <c r="G246" s="46"/>
    </row>
    <row r="247" spans="1:7" s="1" customFormat="1" ht="15.75" customHeight="1">
      <c r="A247" s="25" t="s">
        <v>5</v>
      </c>
      <c r="B247" s="22" t="s">
        <v>1</v>
      </c>
      <c r="C247" s="22" t="s">
        <v>23</v>
      </c>
      <c r="D247" s="22" t="s">
        <v>136</v>
      </c>
      <c r="E247" s="22"/>
      <c r="F247" s="23">
        <f>F249</f>
        <v>36000</v>
      </c>
      <c r="G247" s="46"/>
    </row>
    <row r="248" spans="1:7" s="1" customFormat="1" ht="35.25" customHeight="1" hidden="1">
      <c r="A248" s="25" t="s">
        <v>70</v>
      </c>
      <c r="B248" s="22" t="s">
        <v>1</v>
      </c>
      <c r="C248" s="22" t="s">
        <v>23</v>
      </c>
      <c r="D248" s="22" t="s">
        <v>61</v>
      </c>
      <c r="E248" s="22"/>
      <c r="F248" s="23">
        <v>24</v>
      </c>
      <c r="G248" s="46"/>
    </row>
    <row r="249" spans="1:7" s="1" customFormat="1" ht="36" customHeight="1">
      <c r="A249" s="25" t="s">
        <v>115</v>
      </c>
      <c r="B249" s="22" t="s">
        <v>1</v>
      </c>
      <c r="C249" s="22" t="s">
        <v>23</v>
      </c>
      <c r="D249" s="22" t="s">
        <v>166</v>
      </c>
      <c r="E249" s="22"/>
      <c r="F249" s="23">
        <f>F250</f>
        <v>36000</v>
      </c>
      <c r="G249" s="46"/>
    </row>
    <row r="250" spans="1:7" s="1" customFormat="1" ht="36">
      <c r="A250" s="25" t="s">
        <v>115</v>
      </c>
      <c r="B250" s="22" t="s">
        <v>1</v>
      </c>
      <c r="C250" s="22" t="s">
        <v>23</v>
      </c>
      <c r="D250" s="22" t="s">
        <v>166</v>
      </c>
      <c r="E250" s="22" t="s">
        <v>40</v>
      </c>
      <c r="F250" s="23">
        <f>F251</f>
        <v>36000</v>
      </c>
      <c r="G250" s="46"/>
    </row>
    <row r="251" spans="1:7" s="1" customFormat="1" ht="22.5" customHeight="1">
      <c r="A251" s="25" t="s">
        <v>6</v>
      </c>
      <c r="B251" s="22" t="s">
        <v>1</v>
      </c>
      <c r="C251" s="22" t="s">
        <v>23</v>
      </c>
      <c r="D251" s="22" t="s">
        <v>166</v>
      </c>
      <c r="E251" s="22" t="s">
        <v>45</v>
      </c>
      <c r="F251" s="23">
        <v>36000</v>
      </c>
      <c r="G251" s="46"/>
    </row>
    <row r="252" spans="1:7" s="1" customFormat="1" ht="24.75" customHeight="1" hidden="1">
      <c r="A252" s="25" t="s">
        <v>7</v>
      </c>
      <c r="B252" s="22" t="s">
        <v>1</v>
      </c>
      <c r="C252" s="22" t="s">
        <v>23</v>
      </c>
      <c r="D252" s="22" t="s">
        <v>166</v>
      </c>
      <c r="E252" s="22" t="s">
        <v>46</v>
      </c>
      <c r="F252" s="23">
        <v>24</v>
      </c>
      <c r="G252" s="46"/>
    </row>
    <row r="253" spans="1:7" s="1" customFormat="1" ht="24">
      <c r="A253" s="28" t="s">
        <v>53</v>
      </c>
      <c r="B253" s="24" t="s">
        <v>1</v>
      </c>
      <c r="C253" s="24" t="s">
        <v>47</v>
      </c>
      <c r="D253" s="24"/>
      <c r="E253" s="24"/>
      <c r="F253" s="36">
        <f>F254</f>
        <v>10894.8</v>
      </c>
      <c r="G253" s="46"/>
    </row>
    <row r="254" spans="1:7" s="1" customFormat="1" ht="24">
      <c r="A254" s="25" t="s">
        <v>116</v>
      </c>
      <c r="B254" s="22" t="s">
        <v>1</v>
      </c>
      <c r="C254" s="22" t="s">
        <v>81</v>
      </c>
      <c r="D254" s="22" t="s">
        <v>167</v>
      </c>
      <c r="E254" s="22"/>
      <c r="F254" s="23">
        <f>F256</f>
        <v>10894.8</v>
      </c>
      <c r="G254" s="46"/>
    </row>
    <row r="255" spans="1:7" s="1" customFormat="1" ht="48" hidden="1">
      <c r="A255" s="25" t="s">
        <v>117</v>
      </c>
      <c r="B255" s="22" t="s">
        <v>1</v>
      </c>
      <c r="C255" s="22" t="s">
        <v>81</v>
      </c>
      <c r="D255" s="22" t="s">
        <v>118</v>
      </c>
      <c r="E255" s="22" t="s">
        <v>0</v>
      </c>
      <c r="F255" s="23"/>
      <c r="G255" s="46"/>
    </row>
    <row r="256" spans="1:7" s="1" customFormat="1" ht="12.75">
      <c r="A256" s="25" t="s">
        <v>119</v>
      </c>
      <c r="B256" s="22" t="s">
        <v>1</v>
      </c>
      <c r="C256" s="22" t="s">
        <v>81</v>
      </c>
      <c r="D256" s="22" t="s">
        <v>167</v>
      </c>
      <c r="E256" s="22" t="s">
        <v>24</v>
      </c>
      <c r="F256" s="23">
        <f>F257</f>
        <v>10894.8</v>
      </c>
      <c r="G256" s="46"/>
    </row>
    <row r="257" spans="1:7" s="1" customFormat="1" ht="18" customHeight="1">
      <c r="A257" s="25" t="s">
        <v>120</v>
      </c>
      <c r="B257" s="22" t="s">
        <v>1</v>
      </c>
      <c r="C257" s="22" t="s">
        <v>81</v>
      </c>
      <c r="D257" s="22" t="s">
        <v>167</v>
      </c>
      <c r="E257" s="22" t="s">
        <v>0</v>
      </c>
      <c r="F257" s="23">
        <v>10894.8</v>
      </c>
      <c r="G257" s="46"/>
    </row>
    <row r="258" spans="1:8" s="1" customFormat="1" ht="12.75">
      <c r="A258" s="53" t="s">
        <v>168</v>
      </c>
      <c r="B258" s="53"/>
      <c r="C258" s="53"/>
      <c r="D258" s="53"/>
      <c r="E258" s="53"/>
      <c r="F258" s="36">
        <f>F16+F104+F115+F142+F161+F225+F245</f>
        <v>9159327.190000001</v>
      </c>
      <c r="G258" s="46"/>
      <c r="H258" s="39"/>
    </row>
    <row r="259" spans="1:7" s="1" customFormat="1" ht="12.75">
      <c r="A259" s="61"/>
      <c r="B259" s="54"/>
      <c r="C259" s="54"/>
      <c r="D259" s="54"/>
      <c r="E259" s="54"/>
      <c r="F259" s="62"/>
      <c r="G259" s="63"/>
    </row>
    <row r="260" spans="1:7" s="1" customFormat="1" ht="12.75">
      <c r="A260" s="18"/>
      <c r="F260" s="21"/>
      <c r="G260" s="39"/>
    </row>
    <row r="261" s="1" customFormat="1" ht="12.75">
      <c r="G261" s="39"/>
    </row>
  </sheetData>
  <sheetProtection/>
  <mergeCells count="1">
    <mergeCell ref="A10:F10"/>
  </mergeCells>
  <printOptions horizontalCentered="1"/>
  <pageMargins left="0.5905511811023623" right="0" top="0.1968503937007874" bottom="0.1968503937007874" header="0.17" footer="0.21"/>
  <pageSetup fitToHeight="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Admin</cp:lastModifiedBy>
  <cp:lastPrinted>2018-04-27T07:32:46Z</cp:lastPrinted>
  <dcterms:created xsi:type="dcterms:W3CDTF">2008-09-19T09:19:36Z</dcterms:created>
  <dcterms:modified xsi:type="dcterms:W3CDTF">2018-04-27T07:33:52Z</dcterms:modified>
  <cp:category/>
  <cp:version/>
  <cp:contentType/>
  <cp:contentStatus/>
</cp:coreProperties>
</file>