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'Лист1'!$A$1:$G$292</definedName>
  </definedNames>
  <calcPr fullCalcOnLoad="1"/>
</workbook>
</file>

<file path=xl/sharedStrings.xml><?xml version="1.0" encoding="utf-8"?>
<sst xmlns="http://schemas.openxmlformats.org/spreadsheetml/2006/main" count="905" uniqueCount="213">
  <si>
    <t>Другие вопросы в области национальной безопасности и правоохранительной деятельности</t>
  </si>
  <si>
    <t>НАЦИОНАЛЬНАЯ ЭКОНОМИКА</t>
  </si>
  <si>
    <t>0500</t>
  </si>
  <si>
    <t>100</t>
  </si>
  <si>
    <t>540</t>
  </si>
  <si>
    <t>Вид расходов</t>
  </si>
  <si>
    <t>0409</t>
  </si>
  <si>
    <t>Раздел, подраздел</t>
  </si>
  <si>
    <t>Благоустройство</t>
  </si>
  <si>
    <t>0503</t>
  </si>
  <si>
    <t>0400</t>
  </si>
  <si>
    <t>120</t>
  </si>
  <si>
    <t>Культура</t>
  </si>
  <si>
    <t>0801</t>
  </si>
  <si>
    <t>500</t>
  </si>
  <si>
    <t>Дорожное хозяйство (дорожные фонды)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</si>
  <si>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</si>
  <si>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</si>
  <si>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</si>
  <si>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</si>
  <si>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</si>
  <si>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</si>
  <si>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1400</t>
  </si>
  <si>
    <t>ЖИЛИЩНО-КОММУНАЛЬНОЕ ХОЗЯЙСТВО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</si>
  <si>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</si>
  <si>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</si>
  <si>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</si>
  <si>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</si>
  <si>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</si>
  <si>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240</t>
  </si>
  <si>
    <t>244</t>
  </si>
  <si>
    <t xml:space="preserve"> </t>
  </si>
  <si>
    <t>0310</t>
  </si>
  <si>
    <t>1403</t>
  </si>
  <si>
    <t>Обеспечение пожарной безопасности</t>
  </si>
  <si>
    <t>0520000000</t>
  </si>
  <si>
    <t>0520005160</t>
  </si>
  <si>
    <t>0530000000</t>
  </si>
  <si>
    <t>0530005070</t>
  </si>
  <si>
    <t>0540005040</t>
  </si>
  <si>
    <t>0540005050</t>
  </si>
  <si>
    <t>0550000000</t>
  </si>
  <si>
    <t>0550005150</t>
  </si>
  <si>
    <t>0550005140</t>
  </si>
  <si>
    <t>0560000000</t>
  </si>
  <si>
    <t>0560005160</t>
  </si>
  <si>
    <t>0560005170</t>
  </si>
  <si>
    <t>9020000320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</si>
  <si>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</si>
  <si>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9020000240</t>
  </si>
  <si>
    <t>310</t>
  </si>
  <si>
    <t>1001</t>
  </si>
  <si>
    <t>0800</t>
  </si>
  <si>
    <t>0550005160</t>
  </si>
  <si>
    <t>0510000060</t>
  </si>
  <si>
    <t>0510075080</t>
  </si>
  <si>
    <t>05100S5080</t>
  </si>
  <si>
    <t>0530074120</t>
  </si>
  <si>
    <t>05300S4120</t>
  </si>
  <si>
    <t>Функционирование высшего должностного лица субъекта Российской  Федерации и муниципального образования</t>
  </si>
  <si>
    <t>9000000000</t>
  </si>
  <si>
    <t>0100</t>
  </si>
  <si>
    <t>Непрограммные расходы органов местного самоуправления</t>
  </si>
  <si>
    <t>0102</t>
  </si>
  <si>
    <t>Глава муниципального образования в рамках непрограммных расходов органов местного самоуправления</t>
  </si>
  <si>
    <t>0103</t>
  </si>
  <si>
    <t>9010000210</t>
  </si>
  <si>
    <t>Функционирование Депутатов  представительного органа муниципального образования</t>
  </si>
  <si>
    <t>9010000220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</si>
  <si>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</si>
  <si>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</si>
  <si>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9020000000</t>
  </si>
  <si>
    <t>9020000210</t>
  </si>
  <si>
    <t>Иные межбюджетные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</si>
  <si>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</si>
  <si>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</si>
  <si>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</si>
  <si>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</si>
  <si>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0113</t>
  </si>
  <si>
    <t>Другие общегосударственные вопросы</t>
  </si>
  <si>
    <t>9020075140</t>
  </si>
  <si>
    <t>9020000300</t>
  </si>
  <si>
    <t>0200</t>
  </si>
  <si>
    <t>0203</t>
  </si>
  <si>
    <t>Мобилизационная и вневойсковая подготовка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</si>
  <si>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</si>
  <si>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0111</t>
  </si>
  <si>
    <t>9020000250</t>
  </si>
  <si>
    <t>Резервные средства</t>
  </si>
  <si>
    <t>870</t>
  </si>
  <si>
    <t>0500000000</t>
  </si>
  <si>
    <t>0510000000</t>
  </si>
  <si>
    <t>0314</t>
  </si>
  <si>
    <t>0300</t>
  </si>
  <si>
    <t>Подпрограмма 4 " Организация ритуальных услуг и сдержание мест захоронения"</t>
  </si>
  <si>
    <t>0540000000</t>
  </si>
  <si>
    <t>Подпрограмма  6 "Организация уличного освещения"</t>
  </si>
  <si>
    <t>Подпрограмма  3 "Обеспечение первичных мер пожарной безопасности в МО "Моторский сельсовет"</t>
  </si>
  <si>
    <t xml:space="preserve">Межбюджетные трансферты </t>
  </si>
  <si>
    <t xml:space="preserve">Иные межбюджетные трансферты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</si>
  <si>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</si>
  <si>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9020000200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</si>
  <si>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</si>
  <si>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</si>
  <si>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обитания в рамках непрограммных расходов органов местного самоуправления</t>
  </si>
  <si>
    <t>9020051180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</si>
  <si>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</si>
  <si>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</si>
  <si>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</si>
  <si>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</si>
  <si>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Пенсионное обеспечение</t>
  </si>
  <si>
    <t>Иные межбюджетные трансферты на финансирование переданных полномочий на осуществление внешнего муниципального контроля от бюджета поселения в рамках непрограммных расходов.</t>
  </si>
  <si>
    <t>Прочие межбюджетные трансферты общего характера</t>
  </si>
  <si>
    <t>ВСЕГО</t>
  </si>
  <si>
    <t>Оформление  внутрипоселковых дорог в муниципальную собственность</t>
  </si>
  <si>
    <t>0510000030</t>
  </si>
  <si>
    <t>0560005180</t>
  </si>
  <si>
    <t>053000005050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</si>
  <si>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</si>
  <si>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9010010470</t>
  </si>
  <si>
    <t>9020010470</t>
  </si>
  <si>
    <t>9020000420</t>
  </si>
  <si>
    <t>Проведение государственных и традиционно-праздничных мероприятий</t>
  </si>
  <si>
    <t>9020000520</t>
  </si>
  <si>
    <t>Коммунальное хозяйство</t>
  </si>
  <si>
    <t>0550005200</t>
  </si>
  <si>
    <t>0502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</si>
  <si>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</si>
  <si>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</si>
  <si>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</si>
  <si>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</si>
  <si>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</si>
  <si>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</si>
  <si>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</si>
  <si>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</si>
  <si>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</si>
  <si>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</si>
  <si>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</si>
  <si>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</si>
  <si>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</si>
  <si>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</si>
  <si>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</si>
  <si>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бесперебойной работы системы водоснабжения МО "Моторский сельсовет"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</si>
  <si>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</si>
  <si>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</si>
  <si>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ОБЩЕГОСУДАРСТВЕННЫЕ ВОПРОСЫ</t>
  </si>
  <si>
    <t>МЕЖБЮДЖЕТНЫЕ ТРАНСФЕРТЫ ОБЩЕГО ХАРАКТЕРА БЮДЖЕТАМ БЮДЖЕТНОЙ СИСТЕМЫ РОССИЙСКОЙ ФЕДЕРАЦИИ</t>
  </si>
  <si>
    <t>СОЦИАЛЬНАЯ ПОЛИТИКА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</si>
  <si>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</si>
  <si>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</si>
  <si>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</si>
  <si>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КУЛЬТУРА, КИНЕМАТОГРАФИЯ</t>
  </si>
  <si>
    <t>НАЦИОНАЛЬНАЯ БЕЗОПАСНОСТЬ И ПРАВООХРАНИТЕЛЬНАЯ ДЕЯТЕЛЬНОСТЬ</t>
  </si>
  <si>
    <t>9020075550</t>
  </si>
  <si>
    <t>0900</t>
  </si>
  <si>
    <t>0909</t>
  </si>
  <si>
    <t>ЗДРАВООХРАНЕНИЕ</t>
  </si>
  <si>
    <t>Другие вопросы в области здравоохранения</t>
  </si>
  <si>
    <t>90200S5550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</si>
  <si>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</si>
  <si>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</si>
  <si>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830</t>
  </si>
  <si>
    <t>6</t>
  </si>
  <si>
    <t>Расходы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</si>
  <si>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Софинансирование расходов за счет субсидии на осуществление дорожной деятельности с привлечением внебюджетных источников за счет средств дорожного фонда Красноярского края в рамках подпрограммы "Содержание автомобильных дорог в границах поселения" муниципальной программы "Обеспечение населения необходимыми социальными услугами и формирование комфортных условий жизни населения МО "Моторский сельсовет"</t>
  </si>
  <si>
    <t>05100S6430</t>
  </si>
  <si>
    <t>0550075710</t>
  </si>
  <si>
    <t>Расходы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</si>
  <si>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 за счет субсидии из краевого бюджета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</si>
  <si>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05500S5710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</si>
  <si>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</si>
  <si>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</si>
  <si>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</si>
  <si>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</si>
  <si>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</si>
  <si>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</si>
  <si>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</si>
  <si>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</si>
  <si>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</si>
  <si>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</si>
  <si>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0550010490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</si>
  <si>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</si>
  <si>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</si>
  <si>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  в рамках непрограммных расходов администрации Моторского сельсовета</t>
  </si>
  <si>
    <t>(рублей)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</si>
  <si>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</si>
  <si>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 xml:space="preserve">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</si>
  <si>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</si>
  <si>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</si>
  <si>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880</t>
  </si>
  <si>
    <t>Иные бюджетные ассигнования</t>
  </si>
  <si>
    <t xml:space="preserve"> Специальные расходы</t>
  </si>
  <si>
    <t>Сумма на 2022 год</t>
  </si>
  <si>
    <t>Обеспечение надежности и бесперебойной работы системы сети водоснабжения</t>
  </si>
  <si>
    <t>Расходы за счет прочих субсидий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в рамках подпрограммы 5 «Организация благоустройства территории поселения» муниципальной программы Моторского сельсовета «Организация благоустройства территории поселения»</t>
  </si>
  <si>
    <t>Прочая закупка товаров, работ и услуг</t>
  </si>
  <si>
    <t>243</t>
  </si>
  <si>
    <t>Софинансирование расходов за счет субсидии бюджетам сельских поселений (на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водоотведения) в рамках подпрограммы 5 «Организация благоустройства территории поселения» муниципальной программы Моторского сельсовета «Организация благоустройства территории поселения»</t>
  </si>
  <si>
    <t>Расходы за счет прочих межбюджетных трансфертов на осуществление расходов, направленных на реализацию мероприятий по поддержке местных инициатив</t>
  </si>
  <si>
    <t>Софинансирование расходов за счет прочих межбюджетных трансфертов на осуществление расходов, направленных на реализацию мероприятий по поддержке местных инициатив</t>
  </si>
  <si>
    <t>05500S6410</t>
  </si>
  <si>
    <t xml:space="preserve">Расходы бюджета Моторского  сельсовета по 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за  2022 год </t>
  </si>
  <si>
    <t>% исполнения</t>
  </si>
  <si>
    <t>0510015090</t>
  </si>
  <si>
    <t xml:space="preserve">депутатов от 12.10.2022 № </t>
  </si>
  <si>
    <t>Исполнено за 9 месяцев 2022 года</t>
  </si>
  <si>
    <t>0550010340</t>
  </si>
  <si>
    <t>Расходы за счет прочих межбюджетных трансфертов на финансовое обеспечение (возмещение) расходных обязательств муниципальных образований с 1 июня 2022 года</t>
  </si>
  <si>
    <t>0560077450</t>
  </si>
  <si>
    <t>Расходы за счет прочих межбюджетных трансфертов за содействие развитию налогового потенциала</t>
  </si>
  <si>
    <t>Приложение 5</t>
  </si>
  <si>
    <t>к постановлению Моторсого сельского Совета</t>
  </si>
  <si>
    <t>22 № 59-П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</si>
</sst>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545454"/>
      <name val="Times New Roman"/>
      <family val="1"/>
    </font>
    <font>
      <sz val="8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wrapText="1"/>
    </xf>
    <xf numFmtId="174" fontId="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 quotePrefix="1">
      <alignment vertical="center" wrapText="1"/>
    </xf>
    <xf numFmtId="0" fontId="12" fillId="0" borderId="0" xfId="0" applyFont="1" applyFill="1" applyAlignment="1">
      <alignment horizontal="right" vertical="center"/>
    </xf>
    <xf numFmtId="0" fontId="12" fillId="33" borderId="10" xfId="0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0" fontId="52" fillId="0" borderId="11" xfId="0" applyNumberFormat="1" applyFont="1" applyFill="1" applyBorder="1" applyAlignment="1" quotePrefix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 quotePrefix="1">
      <alignment vertical="center" wrapText="1"/>
    </xf>
    <xf numFmtId="0" fontId="52" fillId="33" borderId="10" xfId="0" applyFont="1" applyFill="1" applyBorder="1" applyAlignment="1" quotePrefix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2" fontId="14" fillId="33" borderId="10" xfId="0" applyNumberFormat="1" applyFont="1" applyFill="1" applyBorder="1" applyAlignment="1">
      <alignment vertical="center" wrapText="1"/>
    </xf>
    <xf numFmtId="2" fontId="15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2" fillId="33" borderId="10" xfId="0" applyFont="1" applyFill="1" applyBorder="1" applyAlignment="1" quotePrefix="1">
      <alignment horizontal="left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6" fillId="33" borderId="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4" fontId="13" fillId="33" borderId="12" xfId="0" applyNumberFormat="1" applyFont="1" applyFill="1" applyBorder="1" applyAlignment="1">
      <alignment vertical="center" wrapText="1"/>
    </xf>
    <xf numFmtId="4" fontId="12" fillId="33" borderId="12" xfId="0" applyNumberFormat="1" applyFont="1" applyFill="1" applyBorder="1" applyAlignment="1">
      <alignment vertical="center" wrapText="1"/>
    </xf>
    <xf numFmtId="4" fontId="12" fillId="33" borderId="12" xfId="0" applyNumberFormat="1" applyFont="1" applyFill="1" applyBorder="1" applyAlignment="1">
      <alignment vertical="center"/>
    </xf>
    <xf numFmtId="4" fontId="13" fillId="33" borderId="12" xfId="0" applyNumberFormat="1" applyFont="1" applyFill="1" applyBorder="1" applyAlignment="1">
      <alignment vertical="center"/>
    </xf>
    <xf numFmtId="4" fontId="12" fillId="16" borderId="12" xfId="0" applyNumberFormat="1" applyFont="1" applyFill="1" applyBorder="1" applyAlignment="1">
      <alignment vertical="center"/>
    </xf>
    <xf numFmtId="4" fontId="12" fillId="16" borderId="12" xfId="0" applyNumberFormat="1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8"/>
  <sheetViews>
    <sheetView tabSelected="1"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85.375" style="26" customWidth="1"/>
    <col min="2" max="2" width="10.25390625" style="28" customWidth="1"/>
    <col min="3" max="4" width="5.75390625" style="28" customWidth="1"/>
    <col min="5" max="5" width="12.375" style="29" customWidth="1"/>
    <col min="6" max="16384" width="9.125" style="3" customWidth="1"/>
  </cols>
  <sheetData>
    <row r="1" ht="12.75">
      <c r="B1" s="27" t="s">
        <v>210</v>
      </c>
    </row>
    <row r="2" ht="12.75">
      <c r="B2" s="27" t="s">
        <v>211</v>
      </c>
    </row>
    <row r="3" spans="2:4" ht="12.75">
      <c r="B3" s="27" t="s">
        <v>204</v>
      </c>
      <c r="D3" s="28" t="s">
        <v>212</v>
      </c>
    </row>
    <row r="4" ht="12.75">
      <c r="B4" s="27"/>
    </row>
    <row r="5" ht="12.75">
      <c r="B5" s="27"/>
    </row>
    <row r="6" ht="12.75">
      <c r="B6" s="27"/>
    </row>
    <row r="7" spans="2:5" ht="12.75">
      <c r="B7" s="28" t="s">
        <v>31</v>
      </c>
      <c r="C7" s="30"/>
      <c r="D7" s="30"/>
      <c r="E7" s="30"/>
    </row>
    <row r="8" spans="1:5" s="2" customFormat="1" ht="27" customHeight="1">
      <c r="A8" s="72" t="s">
        <v>201</v>
      </c>
      <c r="B8" s="72"/>
      <c r="C8" s="72"/>
      <c r="D8" s="72"/>
      <c r="E8" s="72"/>
    </row>
    <row r="9" ht="12.75">
      <c r="E9" s="31" t="s">
        <v>184</v>
      </c>
    </row>
    <row r="10" spans="1:7" ht="39.75" customHeight="1">
      <c r="A10" s="19" t="s">
        <v>16</v>
      </c>
      <c r="B10" s="19" t="s">
        <v>17</v>
      </c>
      <c r="C10" s="19" t="s">
        <v>5</v>
      </c>
      <c r="D10" s="19" t="s">
        <v>7</v>
      </c>
      <c r="E10" s="20" t="s">
        <v>192</v>
      </c>
      <c r="F10" s="58" t="s">
        <v>205</v>
      </c>
      <c r="G10" s="58" t="s">
        <v>202</v>
      </c>
    </row>
    <row r="11" spans="1:7" ht="12.75">
      <c r="A11" s="19" t="s">
        <v>18</v>
      </c>
      <c r="B11" s="19" t="s">
        <v>19</v>
      </c>
      <c r="C11" s="19" t="s">
        <v>20</v>
      </c>
      <c r="D11" s="19" t="s">
        <v>21</v>
      </c>
      <c r="E11" s="19" t="s">
        <v>162</v>
      </c>
      <c r="F11" s="59">
        <v>7</v>
      </c>
      <c r="G11" s="59">
        <v>8</v>
      </c>
    </row>
    <row r="12" spans="1:7" s="7" customFormat="1" ht="29.25" customHeight="1">
      <c r="A12" s="21" t="s">
        <v>127</v>
      </c>
      <c r="B12" s="22" t="s">
        <v>90</v>
      </c>
      <c r="C12" s="22"/>
      <c r="D12" s="22"/>
      <c r="E12" s="60">
        <f>E13+E49+E55+E80+E91+E159</f>
        <v>5953492.85</v>
      </c>
      <c r="F12" s="60">
        <f>F13+F49+F55+F80+F91+F159</f>
        <v>2590243.88</v>
      </c>
      <c r="G12" s="67">
        <f>F12/E12*100</f>
        <v>43.50796994742338</v>
      </c>
    </row>
    <row r="13" spans="1:7" s="7" customFormat="1" ht="12.75">
      <c r="A13" s="21" t="s">
        <v>128</v>
      </c>
      <c r="B13" s="22" t="s">
        <v>91</v>
      </c>
      <c r="C13" s="22"/>
      <c r="D13" s="22"/>
      <c r="E13" s="60">
        <f>E19+E29+E34+E24+E39+E44</f>
        <v>747680</v>
      </c>
      <c r="F13" s="60">
        <f>F19+F29+F34+F24+F39+F44</f>
        <v>147220</v>
      </c>
      <c r="G13" s="67">
        <f aca="true" t="shared" si="0" ref="G13:G76">F13/E13*100</f>
        <v>19.690241814680075</v>
      </c>
    </row>
    <row r="14" spans="1:7" s="12" customFormat="1" ht="12.75" hidden="1">
      <c r="A14" s="32" t="s">
        <v>114</v>
      </c>
      <c r="B14" s="24" t="s">
        <v>115</v>
      </c>
      <c r="C14" s="24"/>
      <c r="D14" s="24"/>
      <c r="E14" s="61">
        <f>E18</f>
        <v>0</v>
      </c>
      <c r="F14" s="68"/>
      <c r="G14" s="67" t="e">
        <f t="shared" si="0"/>
        <v>#DIV/0!</v>
      </c>
    </row>
    <row r="15" spans="1:7" s="12" customFormat="1" ht="12.75" hidden="1">
      <c r="A15" s="32" t="s">
        <v>26</v>
      </c>
      <c r="B15" s="24" t="s">
        <v>54</v>
      </c>
      <c r="C15" s="24" t="s">
        <v>28</v>
      </c>
      <c r="D15" s="24"/>
      <c r="E15" s="61">
        <f>E16</f>
        <v>0</v>
      </c>
      <c r="F15" s="68"/>
      <c r="G15" s="67" t="e">
        <f t="shared" si="0"/>
        <v>#DIV/0!</v>
      </c>
    </row>
    <row r="16" spans="1:7" s="12" customFormat="1" ht="12.75" hidden="1">
      <c r="A16" s="32" t="s">
        <v>27</v>
      </c>
      <c r="B16" s="24" t="s">
        <v>54</v>
      </c>
      <c r="C16" s="24" t="s">
        <v>29</v>
      </c>
      <c r="D16" s="24"/>
      <c r="E16" s="61">
        <f>E17</f>
        <v>0</v>
      </c>
      <c r="F16" s="68"/>
      <c r="G16" s="67" t="e">
        <f t="shared" si="0"/>
        <v>#DIV/0!</v>
      </c>
    </row>
    <row r="17" spans="1:7" s="12" customFormat="1" ht="12.75" hidden="1">
      <c r="A17" s="33" t="s">
        <v>1</v>
      </c>
      <c r="B17" s="24" t="s">
        <v>54</v>
      </c>
      <c r="C17" s="24" t="s">
        <v>29</v>
      </c>
      <c r="D17" s="24" t="s">
        <v>10</v>
      </c>
      <c r="E17" s="61">
        <f>E18</f>
        <v>0</v>
      </c>
      <c r="F17" s="68"/>
      <c r="G17" s="67" t="e">
        <f t="shared" si="0"/>
        <v>#DIV/0!</v>
      </c>
    </row>
    <row r="18" spans="1:7" s="12" customFormat="1" ht="12.75" hidden="1">
      <c r="A18" s="33" t="s">
        <v>15</v>
      </c>
      <c r="B18" s="24" t="s">
        <v>54</v>
      </c>
      <c r="C18" s="24" t="s">
        <v>29</v>
      </c>
      <c r="D18" s="24" t="s">
        <v>6</v>
      </c>
      <c r="E18" s="61">
        <v>0</v>
      </c>
      <c r="F18" s="68"/>
      <c r="G18" s="67" t="e">
        <f t="shared" si="0"/>
        <v>#DIV/0!</v>
      </c>
    </row>
    <row r="19" spans="1:7" s="12" customFormat="1" ht="36.75" customHeight="1">
      <c r="A19" s="32" t="s">
        <v>129</v>
      </c>
      <c r="B19" s="24" t="s">
        <v>54</v>
      </c>
      <c r="C19" s="24"/>
      <c r="D19" s="24"/>
      <c r="E19" s="61">
        <f>E23</f>
        <v>402500</v>
      </c>
      <c r="F19" s="69">
        <v>0</v>
      </c>
      <c r="G19" s="67">
        <f t="shared" si="0"/>
        <v>0</v>
      </c>
    </row>
    <row r="20" spans="1:7" s="11" customFormat="1" ht="12.75">
      <c r="A20" s="34" t="s">
        <v>148</v>
      </c>
      <c r="B20" s="24" t="s">
        <v>54</v>
      </c>
      <c r="C20" s="24" t="s">
        <v>28</v>
      </c>
      <c r="D20" s="24"/>
      <c r="E20" s="61">
        <f>E21</f>
        <v>402500</v>
      </c>
      <c r="F20" s="69">
        <v>0</v>
      </c>
      <c r="G20" s="67">
        <f t="shared" si="0"/>
        <v>0</v>
      </c>
    </row>
    <row r="21" spans="1:7" s="11" customFormat="1" ht="12.75">
      <c r="A21" s="32" t="s">
        <v>27</v>
      </c>
      <c r="B21" s="24" t="s">
        <v>54</v>
      </c>
      <c r="C21" s="24" t="s">
        <v>29</v>
      </c>
      <c r="D21" s="24"/>
      <c r="E21" s="61">
        <f>E22</f>
        <v>402500</v>
      </c>
      <c r="F21" s="69">
        <v>0</v>
      </c>
      <c r="G21" s="67">
        <f t="shared" si="0"/>
        <v>0</v>
      </c>
    </row>
    <row r="22" spans="1:7" s="11" customFormat="1" ht="12.75">
      <c r="A22" s="33" t="s">
        <v>1</v>
      </c>
      <c r="B22" s="24" t="s">
        <v>54</v>
      </c>
      <c r="C22" s="24" t="s">
        <v>29</v>
      </c>
      <c r="D22" s="24" t="s">
        <v>10</v>
      </c>
      <c r="E22" s="61">
        <f>E23</f>
        <v>402500</v>
      </c>
      <c r="F22" s="69">
        <v>0</v>
      </c>
      <c r="G22" s="67">
        <f t="shared" si="0"/>
        <v>0</v>
      </c>
    </row>
    <row r="23" spans="1:7" ht="15.75" customHeight="1">
      <c r="A23" s="33" t="s">
        <v>15</v>
      </c>
      <c r="B23" s="24" t="s">
        <v>54</v>
      </c>
      <c r="C23" s="24" t="s">
        <v>29</v>
      </c>
      <c r="D23" s="24" t="s">
        <v>6</v>
      </c>
      <c r="E23" s="61">
        <v>402500</v>
      </c>
      <c r="F23" s="69">
        <v>0</v>
      </c>
      <c r="G23" s="67">
        <f t="shared" si="0"/>
        <v>0</v>
      </c>
    </row>
    <row r="24" spans="1:7" ht="48.75" customHeight="1">
      <c r="A24" s="32" t="s">
        <v>159</v>
      </c>
      <c r="B24" s="24" t="s">
        <v>160</v>
      </c>
      <c r="C24" s="24"/>
      <c r="D24" s="24"/>
      <c r="E24" s="61">
        <f>E28</f>
        <v>20000</v>
      </c>
      <c r="F24" s="69">
        <v>20000</v>
      </c>
      <c r="G24" s="67">
        <f t="shared" si="0"/>
        <v>100</v>
      </c>
    </row>
    <row r="25" spans="1:7" ht="15.75" customHeight="1">
      <c r="A25" s="34" t="s">
        <v>148</v>
      </c>
      <c r="B25" s="24" t="s">
        <v>160</v>
      </c>
      <c r="C25" s="24" t="s">
        <v>28</v>
      </c>
      <c r="D25" s="24"/>
      <c r="E25" s="61">
        <f>E26</f>
        <v>20000</v>
      </c>
      <c r="F25" s="69">
        <v>20000</v>
      </c>
      <c r="G25" s="67">
        <f t="shared" si="0"/>
        <v>100</v>
      </c>
    </row>
    <row r="26" spans="1:7" ht="15.75" customHeight="1">
      <c r="A26" s="32" t="s">
        <v>27</v>
      </c>
      <c r="B26" s="24" t="s">
        <v>160</v>
      </c>
      <c r="C26" s="24" t="s">
        <v>29</v>
      </c>
      <c r="D26" s="24"/>
      <c r="E26" s="61">
        <f>E27</f>
        <v>20000</v>
      </c>
      <c r="F26" s="69">
        <v>20000</v>
      </c>
      <c r="G26" s="67">
        <f t="shared" si="0"/>
        <v>100</v>
      </c>
    </row>
    <row r="27" spans="1:7" ht="15.75" customHeight="1">
      <c r="A27" s="33" t="s">
        <v>1</v>
      </c>
      <c r="B27" s="24" t="s">
        <v>160</v>
      </c>
      <c r="C27" s="24" t="s">
        <v>29</v>
      </c>
      <c r="D27" s="24" t="s">
        <v>10</v>
      </c>
      <c r="E27" s="61">
        <f>E28</f>
        <v>20000</v>
      </c>
      <c r="F27" s="69">
        <v>20000</v>
      </c>
      <c r="G27" s="67">
        <f t="shared" si="0"/>
        <v>100</v>
      </c>
    </row>
    <row r="28" spans="1:7" ht="15.75" customHeight="1">
      <c r="A28" s="33" t="s">
        <v>15</v>
      </c>
      <c r="B28" s="24" t="s">
        <v>160</v>
      </c>
      <c r="C28" s="24" t="s">
        <v>29</v>
      </c>
      <c r="D28" s="24" t="s">
        <v>6</v>
      </c>
      <c r="E28" s="61">
        <v>20000</v>
      </c>
      <c r="F28" s="69">
        <v>20000</v>
      </c>
      <c r="G28" s="67">
        <f t="shared" si="0"/>
        <v>100</v>
      </c>
    </row>
    <row r="29" spans="1:7" ht="47.25" customHeight="1">
      <c r="A29" s="32" t="s">
        <v>130</v>
      </c>
      <c r="B29" s="24" t="s">
        <v>55</v>
      </c>
      <c r="C29" s="24"/>
      <c r="D29" s="24"/>
      <c r="E29" s="62">
        <f>E30</f>
        <v>197960</v>
      </c>
      <c r="F29" s="69">
        <v>0</v>
      </c>
      <c r="G29" s="67">
        <f t="shared" si="0"/>
        <v>0</v>
      </c>
    </row>
    <row r="30" spans="1:7" ht="13.5" customHeight="1">
      <c r="A30" s="32" t="s">
        <v>26</v>
      </c>
      <c r="B30" s="24" t="s">
        <v>55</v>
      </c>
      <c r="C30" s="24" t="s">
        <v>28</v>
      </c>
      <c r="D30" s="24"/>
      <c r="E30" s="62">
        <f>E31</f>
        <v>197960</v>
      </c>
      <c r="F30" s="69">
        <v>0</v>
      </c>
      <c r="G30" s="67">
        <f t="shared" si="0"/>
        <v>0</v>
      </c>
    </row>
    <row r="31" spans="1:7" ht="13.5" customHeight="1">
      <c r="A31" s="32" t="s">
        <v>27</v>
      </c>
      <c r="B31" s="24" t="s">
        <v>55</v>
      </c>
      <c r="C31" s="24" t="s">
        <v>29</v>
      </c>
      <c r="D31" s="24"/>
      <c r="E31" s="62">
        <f>E32</f>
        <v>197960</v>
      </c>
      <c r="F31" s="69">
        <v>0</v>
      </c>
      <c r="G31" s="67">
        <f t="shared" si="0"/>
        <v>0</v>
      </c>
    </row>
    <row r="32" spans="1:7" ht="13.5" customHeight="1">
      <c r="A32" s="33" t="s">
        <v>1</v>
      </c>
      <c r="B32" s="24" t="s">
        <v>55</v>
      </c>
      <c r="C32" s="24" t="s">
        <v>29</v>
      </c>
      <c r="D32" s="24" t="s">
        <v>10</v>
      </c>
      <c r="E32" s="62">
        <f>E33</f>
        <v>197960</v>
      </c>
      <c r="F32" s="69">
        <v>0</v>
      </c>
      <c r="G32" s="67">
        <f t="shared" si="0"/>
        <v>0</v>
      </c>
    </row>
    <row r="33" spans="1:7" ht="13.5" customHeight="1">
      <c r="A33" s="33" t="s">
        <v>15</v>
      </c>
      <c r="B33" s="24" t="s">
        <v>55</v>
      </c>
      <c r="C33" s="24" t="s">
        <v>29</v>
      </c>
      <c r="D33" s="24" t="s">
        <v>6</v>
      </c>
      <c r="E33" s="62">
        <v>197960</v>
      </c>
      <c r="F33" s="69">
        <v>0</v>
      </c>
      <c r="G33" s="67">
        <f t="shared" si="0"/>
        <v>0</v>
      </c>
    </row>
    <row r="34" spans="1:7" ht="22.5" customHeight="1" hidden="1">
      <c r="A34" s="32" t="s">
        <v>131</v>
      </c>
      <c r="B34" s="24" t="s">
        <v>56</v>
      </c>
      <c r="C34" s="24"/>
      <c r="D34" s="24"/>
      <c r="E34" s="62">
        <f>E35</f>
        <v>0</v>
      </c>
      <c r="F34" s="69"/>
      <c r="G34" s="67" t="e">
        <f t="shared" si="0"/>
        <v>#DIV/0!</v>
      </c>
    </row>
    <row r="35" spans="1:7" ht="13.5" customHeight="1" hidden="1">
      <c r="A35" s="32" t="s">
        <v>26</v>
      </c>
      <c r="B35" s="24" t="s">
        <v>56</v>
      </c>
      <c r="C35" s="24" t="s">
        <v>28</v>
      </c>
      <c r="D35" s="24"/>
      <c r="E35" s="62">
        <f>E36</f>
        <v>0</v>
      </c>
      <c r="F35" s="69"/>
      <c r="G35" s="67" t="e">
        <f t="shared" si="0"/>
        <v>#DIV/0!</v>
      </c>
    </row>
    <row r="36" spans="1:7" ht="13.5" customHeight="1" hidden="1">
      <c r="A36" s="32" t="s">
        <v>27</v>
      </c>
      <c r="B36" s="24" t="s">
        <v>56</v>
      </c>
      <c r="C36" s="24" t="s">
        <v>29</v>
      </c>
      <c r="D36" s="24"/>
      <c r="E36" s="62">
        <f>E37</f>
        <v>0</v>
      </c>
      <c r="F36" s="69"/>
      <c r="G36" s="67" t="e">
        <f t="shared" si="0"/>
        <v>#DIV/0!</v>
      </c>
    </row>
    <row r="37" spans="1:7" ht="13.5" customHeight="1" hidden="1">
      <c r="A37" s="33" t="s">
        <v>1</v>
      </c>
      <c r="B37" s="24" t="s">
        <v>56</v>
      </c>
      <c r="C37" s="24" t="s">
        <v>29</v>
      </c>
      <c r="D37" s="24" t="s">
        <v>10</v>
      </c>
      <c r="E37" s="62">
        <f>E38</f>
        <v>0</v>
      </c>
      <c r="F37" s="69"/>
      <c r="G37" s="67" t="e">
        <f t="shared" si="0"/>
        <v>#DIV/0!</v>
      </c>
    </row>
    <row r="38" spans="1:7" ht="13.5" customHeight="1" hidden="1">
      <c r="A38" s="33" t="s">
        <v>15</v>
      </c>
      <c r="B38" s="24" t="s">
        <v>56</v>
      </c>
      <c r="C38" s="24" t="s">
        <v>29</v>
      </c>
      <c r="D38" s="24" t="s">
        <v>6</v>
      </c>
      <c r="E38" s="62">
        <v>0</v>
      </c>
      <c r="F38" s="69"/>
      <c r="G38" s="67" t="e">
        <f t="shared" si="0"/>
        <v>#DIV/0!</v>
      </c>
    </row>
    <row r="39" spans="1:7" ht="51" customHeight="1">
      <c r="A39" s="23" t="s">
        <v>163</v>
      </c>
      <c r="B39" s="24" t="s">
        <v>203</v>
      </c>
      <c r="C39" s="24"/>
      <c r="D39" s="24"/>
      <c r="E39" s="62">
        <f>E40</f>
        <v>127220</v>
      </c>
      <c r="F39" s="71">
        <v>127220</v>
      </c>
      <c r="G39" s="67">
        <f t="shared" si="0"/>
        <v>100</v>
      </c>
    </row>
    <row r="40" spans="1:7" ht="13.5" customHeight="1">
      <c r="A40" s="32" t="s">
        <v>26</v>
      </c>
      <c r="B40" s="24" t="s">
        <v>203</v>
      </c>
      <c r="C40" s="24" t="s">
        <v>28</v>
      </c>
      <c r="D40" s="24"/>
      <c r="E40" s="62">
        <f>E41</f>
        <v>127220</v>
      </c>
      <c r="F40" s="69">
        <v>127220</v>
      </c>
      <c r="G40" s="67">
        <f t="shared" si="0"/>
        <v>100</v>
      </c>
    </row>
    <row r="41" spans="1:7" ht="13.5" customHeight="1">
      <c r="A41" s="32" t="s">
        <v>27</v>
      </c>
      <c r="B41" s="24" t="s">
        <v>203</v>
      </c>
      <c r="C41" s="24" t="s">
        <v>29</v>
      </c>
      <c r="D41" s="24"/>
      <c r="E41" s="62">
        <f>E42</f>
        <v>127220</v>
      </c>
      <c r="F41" s="69">
        <v>127220</v>
      </c>
      <c r="G41" s="67">
        <f t="shared" si="0"/>
        <v>100</v>
      </c>
    </row>
    <row r="42" spans="1:7" ht="13.5" customHeight="1">
      <c r="A42" s="33" t="s">
        <v>1</v>
      </c>
      <c r="B42" s="24" t="s">
        <v>203</v>
      </c>
      <c r="C42" s="24" t="s">
        <v>29</v>
      </c>
      <c r="D42" s="24" t="s">
        <v>10</v>
      </c>
      <c r="E42" s="62">
        <f>E43</f>
        <v>127220</v>
      </c>
      <c r="F42" s="69">
        <v>127220</v>
      </c>
      <c r="G42" s="67">
        <f t="shared" si="0"/>
        <v>100</v>
      </c>
    </row>
    <row r="43" spans="1:7" ht="13.5" customHeight="1">
      <c r="A43" s="33" t="s">
        <v>15</v>
      </c>
      <c r="B43" s="24" t="s">
        <v>203</v>
      </c>
      <c r="C43" s="24" t="s">
        <v>29</v>
      </c>
      <c r="D43" s="24" t="s">
        <v>6</v>
      </c>
      <c r="E43" s="62">
        <v>127220</v>
      </c>
      <c r="F43" s="69">
        <v>127220</v>
      </c>
      <c r="G43" s="67">
        <f t="shared" si="0"/>
        <v>100</v>
      </c>
    </row>
    <row r="44" spans="1:7" ht="51" customHeight="1" hidden="1">
      <c r="A44" s="23" t="s">
        <v>164</v>
      </c>
      <c r="B44" s="24" t="s">
        <v>165</v>
      </c>
      <c r="C44" s="24"/>
      <c r="D44" s="24"/>
      <c r="E44" s="62">
        <f>E45</f>
        <v>0</v>
      </c>
      <c r="F44" s="69"/>
      <c r="G44" s="67" t="e">
        <f t="shared" si="0"/>
        <v>#DIV/0!</v>
      </c>
    </row>
    <row r="45" spans="1:7" ht="12.75" customHeight="1" hidden="1">
      <c r="A45" s="32" t="s">
        <v>26</v>
      </c>
      <c r="B45" s="24" t="s">
        <v>165</v>
      </c>
      <c r="C45" s="24" t="s">
        <v>28</v>
      </c>
      <c r="D45" s="24"/>
      <c r="E45" s="62">
        <f>E46</f>
        <v>0</v>
      </c>
      <c r="F45" s="69"/>
      <c r="G45" s="67" t="e">
        <f t="shared" si="0"/>
        <v>#DIV/0!</v>
      </c>
    </row>
    <row r="46" spans="1:7" ht="12.75" customHeight="1" hidden="1">
      <c r="A46" s="32" t="s">
        <v>27</v>
      </c>
      <c r="B46" s="24" t="s">
        <v>165</v>
      </c>
      <c r="C46" s="24" t="s">
        <v>29</v>
      </c>
      <c r="D46" s="24"/>
      <c r="E46" s="62">
        <f>E47</f>
        <v>0</v>
      </c>
      <c r="F46" s="69"/>
      <c r="G46" s="67" t="e">
        <f t="shared" si="0"/>
        <v>#DIV/0!</v>
      </c>
    </row>
    <row r="47" spans="1:7" ht="12.75" customHeight="1" hidden="1">
      <c r="A47" s="33" t="s">
        <v>1</v>
      </c>
      <c r="B47" s="24" t="s">
        <v>165</v>
      </c>
      <c r="C47" s="24" t="s">
        <v>29</v>
      </c>
      <c r="D47" s="24" t="s">
        <v>10</v>
      </c>
      <c r="E47" s="62">
        <f>E48</f>
        <v>0</v>
      </c>
      <c r="F47" s="69"/>
      <c r="G47" s="67" t="e">
        <f t="shared" si="0"/>
        <v>#DIV/0!</v>
      </c>
    </row>
    <row r="48" spans="1:7" ht="12.75" customHeight="1" hidden="1">
      <c r="A48" s="33" t="s">
        <v>15</v>
      </c>
      <c r="B48" s="24" t="s">
        <v>165</v>
      </c>
      <c r="C48" s="24" t="s">
        <v>29</v>
      </c>
      <c r="D48" s="24" t="s">
        <v>6</v>
      </c>
      <c r="E48" s="62">
        <v>0</v>
      </c>
      <c r="F48" s="69"/>
      <c r="G48" s="67" t="e">
        <f t="shared" si="0"/>
        <v>#DIV/0!</v>
      </c>
    </row>
    <row r="49" spans="1:7" s="7" customFormat="1" ht="22.5" customHeight="1">
      <c r="A49" s="35" t="s">
        <v>132</v>
      </c>
      <c r="B49" s="22" t="s">
        <v>35</v>
      </c>
      <c r="C49" s="22"/>
      <c r="D49" s="22"/>
      <c r="E49" s="63">
        <f>E50</f>
        <v>1000</v>
      </c>
      <c r="F49" s="69">
        <v>0</v>
      </c>
      <c r="G49" s="67">
        <f t="shared" si="0"/>
        <v>0</v>
      </c>
    </row>
    <row r="50" spans="1:7" ht="39.75" customHeight="1">
      <c r="A50" s="32" t="s">
        <v>133</v>
      </c>
      <c r="B50" s="24" t="s">
        <v>36</v>
      </c>
      <c r="C50" s="24"/>
      <c r="D50" s="24"/>
      <c r="E50" s="64">
        <f>E53</f>
        <v>1000</v>
      </c>
      <c r="F50" s="69">
        <v>0</v>
      </c>
      <c r="G50" s="67">
        <f t="shared" si="0"/>
        <v>0</v>
      </c>
    </row>
    <row r="51" spans="1:7" ht="15" customHeight="1">
      <c r="A51" s="34" t="s">
        <v>148</v>
      </c>
      <c r="B51" s="24" t="s">
        <v>36</v>
      </c>
      <c r="C51" s="24" t="s">
        <v>28</v>
      </c>
      <c r="D51" s="24"/>
      <c r="E51" s="62">
        <f>E52</f>
        <v>1000</v>
      </c>
      <c r="F51" s="69">
        <v>0</v>
      </c>
      <c r="G51" s="67">
        <f t="shared" si="0"/>
        <v>0</v>
      </c>
    </row>
    <row r="52" spans="1:7" ht="14.25" customHeight="1">
      <c r="A52" s="32" t="s">
        <v>27</v>
      </c>
      <c r="B52" s="24" t="s">
        <v>36</v>
      </c>
      <c r="C52" s="24" t="s">
        <v>29</v>
      </c>
      <c r="D52" s="24"/>
      <c r="E52" s="62">
        <f>E53</f>
        <v>1000</v>
      </c>
      <c r="F52" s="69">
        <v>0</v>
      </c>
      <c r="G52" s="67">
        <f t="shared" si="0"/>
        <v>0</v>
      </c>
    </row>
    <row r="53" spans="1:7" ht="14.25" customHeight="1">
      <c r="A53" s="37" t="s">
        <v>152</v>
      </c>
      <c r="B53" s="24" t="s">
        <v>36</v>
      </c>
      <c r="C53" s="24" t="s">
        <v>29</v>
      </c>
      <c r="D53" s="24" t="s">
        <v>93</v>
      </c>
      <c r="E53" s="62">
        <f>E54</f>
        <v>1000</v>
      </c>
      <c r="F53" s="69">
        <v>0</v>
      </c>
      <c r="G53" s="67">
        <f t="shared" si="0"/>
        <v>0</v>
      </c>
    </row>
    <row r="54" spans="1:7" ht="15" customHeight="1">
      <c r="A54" s="36" t="s">
        <v>0</v>
      </c>
      <c r="B54" s="24" t="s">
        <v>36</v>
      </c>
      <c r="C54" s="24" t="s">
        <v>29</v>
      </c>
      <c r="D54" s="24" t="s">
        <v>92</v>
      </c>
      <c r="E54" s="62">
        <v>1000</v>
      </c>
      <c r="F54" s="69">
        <v>0</v>
      </c>
      <c r="G54" s="67">
        <f t="shared" si="0"/>
        <v>0</v>
      </c>
    </row>
    <row r="55" spans="1:7" s="14" customFormat="1" ht="15" customHeight="1">
      <c r="A55" s="38" t="s">
        <v>97</v>
      </c>
      <c r="B55" s="22" t="s">
        <v>37</v>
      </c>
      <c r="C55" s="22"/>
      <c r="D55" s="22"/>
      <c r="E55" s="63">
        <f>E56+E61+E66+E75</f>
        <v>103274</v>
      </c>
      <c r="F55" s="63">
        <f>F56+F61+F66+F75</f>
        <v>97474</v>
      </c>
      <c r="G55" s="67">
        <f t="shared" si="0"/>
        <v>94.3838720297461</v>
      </c>
    </row>
    <row r="56" spans="1:7" s="14" customFormat="1" ht="48" customHeight="1" hidden="1">
      <c r="A56" s="36" t="s">
        <v>134</v>
      </c>
      <c r="B56" s="24" t="s">
        <v>117</v>
      </c>
      <c r="C56" s="24"/>
      <c r="D56" s="24"/>
      <c r="E56" s="62">
        <f>E57</f>
        <v>0</v>
      </c>
      <c r="F56" s="69">
        <v>0</v>
      </c>
      <c r="G56" s="67" t="e">
        <f t="shared" si="0"/>
        <v>#DIV/0!</v>
      </c>
    </row>
    <row r="57" spans="1:7" s="14" customFormat="1" ht="18.75" customHeight="1" hidden="1">
      <c r="A57" s="34" t="s">
        <v>148</v>
      </c>
      <c r="B57" s="24" t="s">
        <v>117</v>
      </c>
      <c r="C57" s="24" t="s">
        <v>28</v>
      </c>
      <c r="D57" s="24"/>
      <c r="E57" s="62">
        <f>E58</f>
        <v>0</v>
      </c>
      <c r="F57" s="69">
        <v>0</v>
      </c>
      <c r="G57" s="67" t="e">
        <f t="shared" si="0"/>
        <v>#DIV/0!</v>
      </c>
    </row>
    <row r="58" spans="1:7" s="14" customFormat="1" ht="15.75" customHeight="1" hidden="1">
      <c r="A58" s="32" t="s">
        <v>27</v>
      </c>
      <c r="B58" s="24" t="s">
        <v>117</v>
      </c>
      <c r="C58" s="24" t="s">
        <v>29</v>
      </c>
      <c r="D58" s="24"/>
      <c r="E58" s="62">
        <f>E59</f>
        <v>0</v>
      </c>
      <c r="F58" s="69">
        <v>0</v>
      </c>
      <c r="G58" s="67" t="e">
        <f t="shared" si="0"/>
        <v>#DIV/0!</v>
      </c>
    </row>
    <row r="59" spans="1:7" s="14" customFormat="1" ht="15.75" customHeight="1" hidden="1">
      <c r="A59" s="37" t="s">
        <v>152</v>
      </c>
      <c r="B59" s="24" t="s">
        <v>117</v>
      </c>
      <c r="C59" s="24" t="s">
        <v>29</v>
      </c>
      <c r="D59" s="24" t="s">
        <v>93</v>
      </c>
      <c r="E59" s="62">
        <f>E60</f>
        <v>0</v>
      </c>
      <c r="F59" s="69">
        <v>0</v>
      </c>
      <c r="G59" s="67" t="e">
        <f t="shared" si="0"/>
        <v>#DIV/0!</v>
      </c>
    </row>
    <row r="60" spans="1:7" s="14" customFormat="1" ht="14.25" customHeight="1" hidden="1">
      <c r="A60" s="36" t="s">
        <v>34</v>
      </c>
      <c r="B60" s="24" t="s">
        <v>117</v>
      </c>
      <c r="C60" s="24" t="s">
        <v>29</v>
      </c>
      <c r="D60" s="24" t="s">
        <v>32</v>
      </c>
      <c r="E60" s="62">
        <v>0</v>
      </c>
      <c r="F60" s="69">
        <v>0</v>
      </c>
      <c r="G60" s="67" t="e">
        <f t="shared" si="0"/>
        <v>#DIV/0!</v>
      </c>
    </row>
    <row r="61" spans="1:7" s="13" customFormat="1" ht="39" customHeight="1">
      <c r="A61" s="36" t="s">
        <v>135</v>
      </c>
      <c r="B61" s="24" t="s">
        <v>38</v>
      </c>
      <c r="C61" s="24"/>
      <c r="D61" s="24"/>
      <c r="E61" s="64">
        <f>E62</f>
        <v>5800</v>
      </c>
      <c r="F61" s="69">
        <v>0</v>
      </c>
      <c r="G61" s="67">
        <f t="shared" si="0"/>
        <v>0</v>
      </c>
    </row>
    <row r="62" spans="1:7" s="13" customFormat="1" ht="38.25" customHeight="1">
      <c r="A62" s="32" t="s">
        <v>186</v>
      </c>
      <c r="B62" s="24" t="s">
        <v>38</v>
      </c>
      <c r="C62" s="24" t="s">
        <v>3</v>
      </c>
      <c r="D62" s="24"/>
      <c r="E62" s="62">
        <f>E63</f>
        <v>5800</v>
      </c>
      <c r="F62" s="69">
        <v>0</v>
      </c>
      <c r="G62" s="67">
        <f t="shared" si="0"/>
        <v>0</v>
      </c>
    </row>
    <row r="63" spans="1:7" s="13" customFormat="1" ht="13.5" customHeight="1">
      <c r="A63" s="32" t="s">
        <v>25</v>
      </c>
      <c r="B63" s="24" t="s">
        <v>38</v>
      </c>
      <c r="C63" s="24" t="s">
        <v>11</v>
      </c>
      <c r="D63" s="24"/>
      <c r="E63" s="62">
        <f>E64</f>
        <v>5800</v>
      </c>
      <c r="F63" s="69">
        <v>0</v>
      </c>
      <c r="G63" s="67">
        <f t="shared" si="0"/>
        <v>0</v>
      </c>
    </row>
    <row r="64" spans="1:7" s="13" customFormat="1" ht="13.5" customHeight="1">
      <c r="A64" s="37" t="s">
        <v>152</v>
      </c>
      <c r="B64" s="24" t="s">
        <v>38</v>
      </c>
      <c r="C64" s="24" t="s">
        <v>11</v>
      </c>
      <c r="D64" s="24" t="s">
        <v>93</v>
      </c>
      <c r="E64" s="62">
        <f>E65</f>
        <v>5800</v>
      </c>
      <c r="F64" s="69">
        <v>0</v>
      </c>
      <c r="G64" s="67">
        <f t="shared" si="0"/>
        <v>0</v>
      </c>
    </row>
    <row r="65" spans="1:7" s="13" customFormat="1" ht="14.25" customHeight="1">
      <c r="A65" s="36" t="s">
        <v>34</v>
      </c>
      <c r="B65" s="24" t="s">
        <v>38</v>
      </c>
      <c r="C65" s="24" t="s">
        <v>11</v>
      </c>
      <c r="D65" s="24" t="s">
        <v>32</v>
      </c>
      <c r="E65" s="62">
        <v>5800</v>
      </c>
      <c r="F65" s="69">
        <v>0</v>
      </c>
      <c r="G65" s="67">
        <f t="shared" si="0"/>
        <v>0</v>
      </c>
    </row>
    <row r="66" spans="1:7" s="13" customFormat="1" ht="58.5" customHeight="1">
      <c r="A66" s="23" t="s">
        <v>177</v>
      </c>
      <c r="B66" s="24" t="s">
        <v>57</v>
      </c>
      <c r="C66" s="24"/>
      <c r="D66" s="24"/>
      <c r="E66" s="62">
        <f>E67+E74</f>
        <v>92600</v>
      </c>
      <c r="F66" s="62">
        <f>F67+F74</f>
        <v>92600</v>
      </c>
      <c r="G66" s="67">
        <f t="shared" si="0"/>
        <v>100</v>
      </c>
    </row>
    <row r="67" spans="1:7" s="13" customFormat="1" ht="30" customHeight="1">
      <c r="A67" s="32" t="s">
        <v>187</v>
      </c>
      <c r="B67" s="24" t="s">
        <v>57</v>
      </c>
      <c r="C67" s="24" t="s">
        <v>3</v>
      </c>
      <c r="D67" s="24"/>
      <c r="E67" s="62">
        <f>E68</f>
        <v>22500</v>
      </c>
      <c r="F67" s="70">
        <v>22500</v>
      </c>
      <c r="G67" s="67">
        <f t="shared" si="0"/>
        <v>100</v>
      </c>
    </row>
    <row r="68" spans="1:7" s="13" customFormat="1" ht="14.25" customHeight="1">
      <c r="A68" s="32" t="s">
        <v>25</v>
      </c>
      <c r="B68" s="24" t="s">
        <v>57</v>
      </c>
      <c r="C68" s="24" t="s">
        <v>11</v>
      </c>
      <c r="D68" s="24"/>
      <c r="E68" s="62">
        <f>E69</f>
        <v>22500</v>
      </c>
      <c r="F68" s="70">
        <v>22500</v>
      </c>
      <c r="G68" s="67">
        <f t="shared" si="0"/>
        <v>100</v>
      </c>
    </row>
    <row r="69" spans="1:7" s="13" customFormat="1" ht="14.25" customHeight="1">
      <c r="A69" s="37" t="s">
        <v>152</v>
      </c>
      <c r="B69" s="24" t="s">
        <v>57</v>
      </c>
      <c r="C69" s="24" t="s">
        <v>11</v>
      </c>
      <c r="D69" s="24" t="s">
        <v>93</v>
      </c>
      <c r="E69" s="62">
        <f>E70</f>
        <v>22500</v>
      </c>
      <c r="F69" s="70">
        <v>22500</v>
      </c>
      <c r="G69" s="67">
        <f t="shared" si="0"/>
        <v>100</v>
      </c>
    </row>
    <row r="70" spans="1:7" s="13" customFormat="1" ht="12.75" customHeight="1">
      <c r="A70" s="36" t="s">
        <v>34</v>
      </c>
      <c r="B70" s="24" t="s">
        <v>57</v>
      </c>
      <c r="C70" s="24" t="s">
        <v>11</v>
      </c>
      <c r="D70" s="24" t="s">
        <v>32</v>
      </c>
      <c r="E70" s="62">
        <v>22500</v>
      </c>
      <c r="F70" s="70">
        <v>22500</v>
      </c>
      <c r="G70" s="67">
        <f t="shared" si="0"/>
        <v>100</v>
      </c>
    </row>
    <row r="71" spans="1:7" s="13" customFormat="1" ht="17.25" customHeight="1">
      <c r="A71" s="34" t="s">
        <v>148</v>
      </c>
      <c r="B71" s="24" t="s">
        <v>57</v>
      </c>
      <c r="C71" s="24" t="s">
        <v>28</v>
      </c>
      <c r="D71" s="24"/>
      <c r="E71" s="62">
        <f>E72</f>
        <v>70100</v>
      </c>
      <c r="F71" s="69">
        <v>70100</v>
      </c>
      <c r="G71" s="67">
        <f t="shared" si="0"/>
        <v>100</v>
      </c>
    </row>
    <row r="72" spans="1:7" s="13" customFormat="1" ht="17.25" customHeight="1">
      <c r="A72" s="32" t="s">
        <v>27</v>
      </c>
      <c r="B72" s="24" t="s">
        <v>57</v>
      </c>
      <c r="C72" s="24" t="s">
        <v>29</v>
      </c>
      <c r="D72" s="24"/>
      <c r="E72" s="62">
        <f>E73</f>
        <v>70100</v>
      </c>
      <c r="F72" s="69">
        <v>70100</v>
      </c>
      <c r="G72" s="67">
        <f t="shared" si="0"/>
        <v>100</v>
      </c>
    </row>
    <row r="73" spans="1:7" s="13" customFormat="1" ht="17.25" customHeight="1">
      <c r="A73" s="37" t="s">
        <v>152</v>
      </c>
      <c r="B73" s="24" t="s">
        <v>57</v>
      </c>
      <c r="C73" s="24" t="s">
        <v>29</v>
      </c>
      <c r="D73" s="24" t="s">
        <v>93</v>
      </c>
      <c r="E73" s="62">
        <f>E74</f>
        <v>70100</v>
      </c>
      <c r="F73" s="69">
        <v>70100</v>
      </c>
      <c r="G73" s="67">
        <f t="shared" si="0"/>
        <v>100</v>
      </c>
    </row>
    <row r="74" spans="1:7" ht="17.25" customHeight="1">
      <c r="A74" s="36" t="s">
        <v>34</v>
      </c>
      <c r="B74" s="24" t="s">
        <v>57</v>
      </c>
      <c r="C74" s="24" t="s">
        <v>30</v>
      </c>
      <c r="D74" s="24" t="s">
        <v>32</v>
      </c>
      <c r="E74" s="62">
        <v>70100</v>
      </c>
      <c r="F74" s="69">
        <v>70100</v>
      </c>
      <c r="G74" s="67">
        <f t="shared" si="0"/>
        <v>100</v>
      </c>
    </row>
    <row r="75" spans="1:7" ht="60" customHeight="1">
      <c r="A75" s="32" t="s">
        <v>178</v>
      </c>
      <c r="B75" s="24" t="s">
        <v>58</v>
      </c>
      <c r="C75" s="24"/>
      <c r="D75" s="24"/>
      <c r="E75" s="62">
        <f>E76</f>
        <v>4874</v>
      </c>
      <c r="F75" s="69">
        <v>4874</v>
      </c>
      <c r="G75" s="67">
        <f t="shared" si="0"/>
        <v>100</v>
      </c>
    </row>
    <row r="76" spans="1:7" ht="24.75" customHeight="1">
      <c r="A76" s="34" t="s">
        <v>148</v>
      </c>
      <c r="B76" s="24" t="s">
        <v>58</v>
      </c>
      <c r="C76" s="24" t="s">
        <v>28</v>
      </c>
      <c r="D76" s="24"/>
      <c r="E76" s="62">
        <f>E77</f>
        <v>4874</v>
      </c>
      <c r="F76" s="69">
        <v>4874</v>
      </c>
      <c r="G76" s="67">
        <f t="shared" si="0"/>
        <v>100</v>
      </c>
    </row>
    <row r="77" spans="1:7" ht="13.5" customHeight="1">
      <c r="A77" s="32" t="s">
        <v>27</v>
      </c>
      <c r="B77" s="24" t="s">
        <v>58</v>
      </c>
      <c r="C77" s="24" t="s">
        <v>29</v>
      </c>
      <c r="D77" s="24"/>
      <c r="E77" s="62">
        <f>E78</f>
        <v>4874</v>
      </c>
      <c r="F77" s="69">
        <v>4874</v>
      </c>
      <c r="G77" s="67">
        <f aca="true" t="shared" si="1" ref="G77:G140">F77/E77*100</f>
        <v>100</v>
      </c>
    </row>
    <row r="78" spans="1:7" ht="13.5" customHeight="1">
      <c r="A78" s="37" t="s">
        <v>152</v>
      </c>
      <c r="B78" s="24" t="s">
        <v>58</v>
      </c>
      <c r="C78" s="24" t="s">
        <v>29</v>
      </c>
      <c r="D78" s="24" t="s">
        <v>93</v>
      </c>
      <c r="E78" s="62">
        <f>E79</f>
        <v>4874</v>
      </c>
      <c r="F78" s="69">
        <v>4874</v>
      </c>
      <c r="G78" s="67">
        <f t="shared" si="1"/>
        <v>100</v>
      </c>
    </row>
    <row r="79" spans="1:7" ht="13.5" customHeight="1">
      <c r="A79" s="36" t="s">
        <v>34</v>
      </c>
      <c r="B79" s="24" t="s">
        <v>58</v>
      </c>
      <c r="C79" s="24" t="s">
        <v>30</v>
      </c>
      <c r="D79" s="24" t="s">
        <v>32</v>
      </c>
      <c r="E79" s="62">
        <v>4874</v>
      </c>
      <c r="F79" s="69">
        <v>4874</v>
      </c>
      <c r="G79" s="67">
        <f t="shared" si="1"/>
        <v>100</v>
      </c>
    </row>
    <row r="80" spans="1:7" s="7" customFormat="1" ht="13.5" customHeight="1">
      <c r="A80" s="35" t="s">
        <v>94</v>
      </c>
      <c r="B80" s="22" t="s">
        <v>95</v>
      </c>
      <c r="C80" s="22"/>
      <c r="D80" s="22"/>
      <c r="E80" s="63">
        <f>E81+E86</f>
        <v>45500</v>
      </c>
      <c r="F80" s="63">
        <f>F81+F86</f>
        <v>19088</v>
      </c>
      <c r="G80" s="67">
        <f t="shared" si="1"/>
        <v>41.95164835164835</v>
      </c>
    </row>
    <row r="81" spans="1:7" s="11" customFormat="1" ht="49.5" customHeight="1">
      <c r="A81" s="32" t="s">
        <v>136</v>
      </c>
      <c r="B81" s="24" t="s">
        <v>39</v>
      </c>
      <c r="C81" s="24"/>
      <c r="D81" s="24"/>
      <c r="E81" s="62">
        <f>E82</f>
        <v>35000</v>
      </c>
      <c r="F81" s="69">
        <v>19088</v>
      </c>
      <c r="G81" s="67">
        <f t="shared" si="1"/>
        <v>54.53714285714286</v>
      </c>
    </row>
    <row r="82" spans="1:7" ht="13.5" customHeight="1">
      <c r="A82" s="34" t="s">
        <v>148</v>
      </c>
      <c r="B82" s="24" t="s">
        <v>39</v>
      </c>
      <c r="C82" s="24" t="s">
        <v>28</v>
      </c>
      <c r="D82" s="24"/>
      <c r="E82" s="62">
        <f>E83</f>
        <v>35000</v>
      </c>
      <c r="F82" s="69">
        <v>19088</v>
      </c>
      <c r="G82" s="67">
        <f t="shared" si="1"/>
        <v>54.53714285714286</v>
      </c>
    </row>
    <row r="83" spans="1:7" ht="13.5" customHeight="1">
      <c r="A83" s="32" t="s">
        <v>27</v>
      </c>
      <c r="B83" s="24" t="s">
        <v>39</v>
      </c>
      <c r="C83" s="24" t="s">
        <v>29</v>
      </c>
      <c r="D83" s="24"/>
      <c r="E83" s="62">
        <f>E84</f>
        <v>35000</v>
      </c>
      <c r="F83" s="69">
        <v>19088</v>
      </c>
      <c r="G83" s="67">
        <f t="shared" si="1"/>
        <v>54.53714285714286</v>
      </c>
    </row>
    <row r="84" spans="1:7" ht="13.5" customHeight="1">
      <c r="A84" s="32" t="s">
        <v>23</v>
      </c>
      <c r="B84" s="24" t="s">
        <v>39</v>
      </c>
      <c r="C84" s="24" t="s">
        <v>29</v>
      </c>
      <c r="D84" s="24" t="s">
        <v>2</v>
      </c>
      <c r="E84" s="62">
        <f>E85</f>
        <v>35000</v>
      </c>
      <c r="F84" s="69">
        <v>19088</v>
      </c>
      <c r="G84" s="67">
        <f t="shared" si="1"/>
        <v>54.53714285714286</v>
      </c>
    </row>
    <row r="85" spans="1:7" ht="13.5" customHeight="1">
      <c r="A85" s="32" t="s">
        <v>8</v>
      </c>
      <c r="B85" s="24" t="s">
        <v>39</v>
      </c>
      <c r="C85" s="24" t="s">
        <v>29</v>
      </c>
      <c r="D85" s="24" t="s">
        <v>9</v>
      </c>
      <c r="E85" s="62">
        <v>35000</v>
      </c>
      <c r="F85" s="69">
        <v>19088</v>
      </c>
      <c r="G85" s="67">
        <f t="shared" si="1"/>
        <v>54.53714285714286</v>
      </c>
    </row>
    <row r="86" spans="1:7" ht="36.75" customHeight="1">
      <c r="A86" s="32" t="s">
        <v>138</v>
      </c>
      <c r="B86" s="24" t="s">
        <v>40</v>
      </c>
      <c r="C86" s="24"/>
      <c r="D86" s="24"/>
      <c r="E86" s="64">
        <f>E87</f>
        <v>10500</v>
      </c>
      <c r="F86" s="69">
        <v>0</v>
      </c>
      <c r="G86" s="67">
        <f t="shared" si="1"/>
        <v>0</v>
      </c>
    </row>
    <row r="87" spans="1:7" ht="13.5" customHeight="1">
      <c r="A87" s="34" t="s">
        <v>148</v>
      </c>
      <c r="B87" s="24" t="s">
        <v>40</v>
      </c>
      <c r="C87" s="24" t="s">
        <v>28</v>
      </c>
      <c r="D87" s="24"/>
      <c r="E87" s="62">
        <f>E88</f>
        <v>10500</v>
      </c>
      <c r="F87" s="69">
        <v>0</v>
      </c>
      <c r="G87" s="67">
        <f t="shared" si="1"/>
        <v>0</v>
      </c>
    </row>
    <row r="88" spans="1:7" ht="13.5" customHeight="1">
      <c r="A88" s="32" t="s">
        <v>27</v>
      </c>
      <c r="B88" s="24" t="s">
        <v>40</v>
      </c>
      <c r="C88" s="24" t="s">
        <v>29</v>
      </c>
      <c r="D88" s="24"/>
      <c r="E88" s="62">
        <f>E89</f>
        <v>10500</v>
      </c>
      <c r="F88" s="69">
        <v>0</v>
      </c>
      <c r="G88" s="67">
        <f t="shared" si="1"/>
        <v>0</v>
      </c>
    </row>
    <row r="89" spans="1:7" ht="13.5" customHeight="1">
      <c r="A89" s="32" t="s">
        <v>23</v>
      </c>
      <c r="B89" s="24" t="s">
        <v>40</v>
      </c>
      <c r="C89" s="24" t="s">
        <v>29</v>
      </c>
      <c r="D89" s="24" t="s">
        <v>2</v>
      </c>
      <c r="E89" s="62">
        <f>E90</f>
        <v>10500</v>
      </c>
      <c r="F89" s="69">
        <v>0</v>
      </c>
      <c r="G89" s="67">
        <f t="shared" si="1"/>
        <v>0</v>
      </c>
    </row>
    <row r="90" spans="1:7" ht="13.5" customHeight="1">
      <c r="A90" s="32" t="s">
        <v>8</v>
      </c>
      <c r="B90" s="24" t="s">
        <v>40</v>
      </c>
      <c r="C90" s="24" t="s">
        <v>29</v>
      </c>
      <c r="D90" s="24" t="s">
        <v>9</v>
      </c>
      <c r="E90" s="62">
        <v>10500</v>
      </c>
      <c r="F90" s="69">
        <v>0</v>
      </c>
      <c r="G90" s="67">
        <f t="shared" si="1"/>
        <v>0</v>
      </c>
    </row>
    <row r="91" spans="1:7" s="7" customFormat="1" ht="13.5" customHeight="1">
      <c r="A91" s="35" t="s">
        <v>137</v>
      </c>
      <c r="B91" s="22" t="s">
        <v>41</v>
      </c>
      <c r="C91" s="22"/>
      <c r="D91" s="22"/>
      <c r="E91" s="63">
        <f>E92+E95+E99+E103+E107+E111+E120+E134+E127</f>
        <v>4096696.44</v>
      </c>
      <c r="F91" s="63">
        <f>F92+F95+F99+F103+F107+F111+F120+F134+F127</f>
        <v>1858391.02</v>
      </c>
      <c r="G91" s="67">
        <f t="shared" si="1"/>
        <v>45.36316144527419</v>
      </c>
    </row>
    <row r="92" spans="1:10" s="7" customFormat="1" ht="13.5" customHeight="1">
      <c r="A92" s="32" t="s">
        <v>193</v>
      </c>
      <c r="B92" s="24" t="s">
        <v>125</v>
      </c>
      <c r="C92" s="24" t="s">
        <v>28</v>
      </c>
      <c r="D92" s="24" t="s">
        <v>126</v>
      </c>
      <c r="E92" s="62">
        <f>E94</f>
        <v>217214.19</v>
      </c>
      <c r="F92" s="69">
        <v>108348.72</v>
      </c>
      <c r="G92" s="67">
        <f t="shared" si="1"/>
        <v>49.88105058882203</v>
      </c>
      <c r="H92" s="56"/>
      <c r="I92" s="57"/>
      <c r="J92" s="56"/>
    </row>
    <row r="93" spans="1:7" s="7" customFormat="1" ht="13.5" customHeight="1">
      <c r="A93" s="32" t="s">
        <v>23</v>
      </c>
      <c r="B93" s="24" t="s">
        <v>125</v>
      </c>
      <c r="C93" s="24" t="s">
        <v>29</v>
      </c>
      <c r="D93" s="24" t="s">
        <v>126</v>
      </c>
      <c r="E93" s="62">
        <f>E94</f>
        <v>217214.19</v>
      </c>
      <c r="F93" s="69">
        <v>108348.72</v>
      </c>
      <c r="G93" s="67">
        <f t="shared" si="1"/>
        <v>49.88105058882203</v>
      </c>
    </row>
    <row r="94" spans="1:7" s="7" customFormat="1" ht="13.5" customHeight="1">
      <c r="A94" s="32" t="s">
        <v>8</v>
      </c>
      <c r="B94" s="24" t="s">
        <v>125</v>
      </c>
      <c r="C94" s="24" t="s">
        <v>30</v>
      </c>
      <c r="D94" s="24" t="s">
        <v>126</v>
      </c>
      <c r="E94" s="62">
        <v>217214.19</v>
      </c>
      <c r="F94" s="69">
        <v>108348.72</v>
      </c>
      <c r="G94" s="67">
        <f t="shared" si="1"/>
        <v>49.88105058882203</v>
      </c>
    </row>
    <row r="95" spans="1:7" s="7" customFormat="1" ht="75" customHeight="1">
      <c r="A95" s="32" t="s">
        <v>194</v>
      </c>
      <c r="B95" s="24" t="s">
        <v>166</v>
      </c>
      <c r="C95" s="24"/>
      <c r="D95" s="24" t="s">
        <v>126</v>
      </c>
      <c r="E95" s="62">
        <f>E98</f>
        <v>1860900</v>
      </c>
      <c r="F95" s="69">
        <v>0</v>
      </c>
      <c r="G95" s="67">
        <f t="shared" si="1"/>
        <v>0</v>
      </c>
    </row>
    <row r="96" spans="1:7" s="7" customFormat="1" ht="13.5" customHeight="1">
      <c r="A96" s="32" t="s">
        <v>193</v>
      </c>
      <c r="B96" s="24" t="s">
        <v>166</v>
      </c>
      <c r="C96" s="24" t="s">
        <v>28</v>
      </c>
      <c r="D96" s="24" t="s">
        <v>126</v>
      </c>
      <c r="E96" s="62">
        <f>E98</f>
        <v>1860900</v>
      </c>
      <c r="F96" s="69">
        <v>0</v>
      </c>
      <c r="G96" s="67">
        <f t="shared" si="1"/>
        <v>0</v>
      </c>
    </row>
    <row r="97" spans="1:7" s="7" customFormat="1" ht="13.5" customHeight="1">
      <c r="A97" s="32" t="s">
        <v>27</v>
      </c>
      <c r="B97" s="24" t="s">
        <v>166</v>
      </c>
      <c r="C97" s="24" t="s">
        <v>29</v>
      </c>
      <c r="D97" s="24" t="s">
        <v>126</v>
      </c>
      <c r="E97" s="62">
        <f>E98</f>
        <v>1860900</v>
      </c>
      <c r="F97" s="69">
        <v>0</v>
      </c>
      <c r="G97" s="67">
        <f t="shared" si="1"/>
        <v>0</v>
      </c>
    </row>
    <row r="98" spans="1:7" s="7" customFormat="1" ht="13.5" customHeight="1">
      <c r="A98" s="32" t="s">
        <v>195</v>
      </c>
      <c r="B98" s="24" t="s">
        <v>166</v>
      </c>
      <c r="C98" s="24" t="s">
        <v>196</v>
      </c>
      <c r="D98" s="24" t="s">
        <v>126</v>
      </c>
      <c r="E98" s="62">
        <v>1860900</v>
      </c>
      <c r="F98" s="69">
        <v>0</v>
      </c>
      <c r="G98" s="67">
        <f t="shared" si="1"/>
        <v>0</v>
      </c>
    </row>
    <row r="99" spans="1:7" s="7" customFormat="1" ht="75" customHeight="1">
      <c r="A99" s="32" t="s">
        <v>197</v>
      </c>
      <c r="B99" s="24" t="s">
        <v>166</v>
      </c>
      <c r="C99" s="24"/>
      <c r="D99" s="24" t="s">
        <v>126</v>
      </c>
      <c r="E99" s="62">
        <v>18869.5</v>
      </c>
      <c r="F99" s="69">
        <v>0</v>
      </c>
      <c r="G99" s="67">
        <f t="shared" si="1"/>
        <v>0</v>
      </c>
    </row>
    <row r="100" spans="1:7" s="7" customFormat="1" ht="13.5" customHeight="1">
      <c r="A100" s="32" t="s">
        <v>193</v>
      </c>
      <c r="B100" s="24" t="s">
        <v>166</v>
      </c>
      <c r="C100" s="24" t="s">
        <v>28</v>
      </c>
      <c r="D100" s="24" t="s">
        <v>126</v>
      </c>
      <c r="E100" s="62">
        <v>18869.5</v>
      </c>
      <c r="F100" s="69">
        <v>0</v>
      </c>
      <c r="G100" s="67">
        <f t="shared" si="1"/>
        <v>0</v>
      </c>
    </row>
    <row r="101" spans="1:7" s="7" customFormat="1" ht="13.5" customHeight="1">
      <c r="A101" s="32" t="s">
        <v>27</v>
      </c>
      <c r="B101" s="24" t="s">
        <v>166</v>
      </c>
      <c r="C101" s="24" t="s">
        <v>29</v>
      </c>
      <c r="D101" s="24" t="s">
        <v>126</v>
      </c>
      <c r="E101" s="62">
        <v>18869.5</v>
      </c>
      <c r="F101" s="69">
        <v>0</v>
      </c>
      <c r="G101" s="67">
        <f t="shared" si="1"/>
        <v>0</v>
      </c>
    </row>
    <row r="102" spans="1:7" s="7" customFormat="1" ht="13.5" customHeight="1">
      <c r="A102" s="32" t="s">
        <v>195</v>
      </c>
      <c r="B102" s="24" t="s">
        <v>166</v>
      </c>
      <c r="C102" s="24" t="s">
        <v>196</v>
      </c>
      <c r="D102" s="24" t="s">
        <v>126</v>
      </c>
      <c r="E102" s="62">
        <v>18869.5</v>
      </c>
      <c r="F102" s="69">
        <v>0</v>
      </c>
      <c r="G102" s="67">
        <f t="shared" si="1"/>
        <v>0</v>
      </c>
    </row>
    <row r="103" spans="1:7" s="7" customFormat="1" ht="25.5" customHeight="1">
      <c r="A103" s="32" t="s">
        <v>198</v>
      </c>
      <c r="B103" s="24" t="s">
        <v>200</v>
      </c>
      <c r="C103" s="24"/>
      <c r="D103" s="24"/>
      <c r="E103" s="62">
        <f>E106</f>
        <v>700000</v>
      </c>
      <c r="F103" s="69">
        <v>700000</v>
      </c>
      <c r="G103" s="67">
        <f t="shared" si="1"/>
        <v>100</v>
      </c>
    </row>
    <row r="104" spans="1:7" s="7" customFormat="1" ht="13.5" customHeight="1">
      <c r="A104" s="55" t="s">
        <v>148</v>
      </c>
      <c r="B104" s="24" t="s">
        <v>200</v>
      </c>
      <c r="C104" s="24" t="s">
        <v>28</v>
      </c>
      <c r="D104" s="24" t="s">
        <v>9</v>
      </c>
      <c r="E104" s="62">
        <v>700000</v>
      </c>
      <c r="F104" s="69">
        <v>700000</v>
      </c>
      <c r="G104" s="67">
        <f t="shared" si="1"/>
        <v>100</v>
      </c>
    </row>
    <row r="105" spans="1:7" s="7" customFormat="1" ht="13.5" customHeight="1">
      <c r="A105" s="32" t="s">
        <v>27</v>
      </c>
      <c r="B105" s="24" t="s">
        <v>200</v>
      </c>
      <c r="C105" s="24" t="s">
        <v>29</v>
      </c>
      <c r="D105" s="24" t="s">
        <v>9</v>
      </c>
      <c r="E105" s="62">
        <v>700000</v>
      </c>
      <c r="F105" s="69">
        <v>700000</v>
      </c>
      <c r="G105" s="67">
        <f t="shared" si="1"/>
        <v>100</v>
      </c>
    </row>
    <row r="106" spans="1:7" s="7" customFormat="1" ht="13.5" customHeight="1">
      <c r="A106" s="32" t="s">
        <v>195</v>
      </c>
      <c r="B106" s="24" t="s">
        <v>200</v>
      </c>
      <c r="C106" s="24" t="s">
        <v>30</v>
      </c>
      <c r="D106" s="24" t="s">
        <v>9</v>
      </c>
      <c r="E106" s="62">
        <v>700000</v>
      </c>
      <c r="F106" s="69">
        <v>700000</v>
      </c>
      <c r="G106" s="67">
        <f t="shared" si="1"/>
        <v>100</v>
      </c>
    </row>
    <row r="107" spans="1:7" s="7" customFormat="1" ht="32.25" customHeight="1" hidden="1">
      <c r="A107" s="32" t="s">
        <v>199</v>
      </c>
      <c r="B107" s="24" t="s">
        <v>200</v>
      </c>
      <c r="C107" s="24"/>
      <c r="D107" s="24" t="s">
        <v>9</v>
      </c>
      <c r="E107" s="62">
        <v>0</v>
      </c>
      <c r="F107" s="69">
        <v>0</v>
      </c>
      <c r="G107" s="67" t="e">
        <f t="shared" si="1"/>
        <v>#DIV/0!</v>
      </c>
    </row>
    <row r="108" spans="1:7" s="7" customFormat="1" ht="13.5" customHeight="1" hidden="1">
      <c r="A108" s="55" t="s">
        <v>148</v>
      </c>
      <c r="B108" s="24" t="s">
        <v>200</v>
      </c>
      <c r="C108" s="24" t="s">
        <v>28</v>
      </c>
      <c r="D108" s="24" t="s">
        <v>9</v>
      </c>
      <c r="E108" s="62">
        <v>0</v>
      </c>
      <c r="F108" s="69">
        <v>0</v>
      </c>
      <c r="G108" s="67" t="e">
        <f t="shared" si="1"/>
        <v>#DIV/0!</v>
      </c>
    </row>
    <row r="109" spans="1:7" s="7" customFormat="1" ht="13.5" customHeight="1" hidden="1">
      <c r="A109" s="32" t="s">
        <v>27</v>
      </c>
      <c r="B109" s="24" t="s">
        <v>200</v>
      </c>
      <c r="C109" s="24" t="s">
        <v>29</v>
      </c>
      <c r="D109" s="24" t="s">
        <v>9</v>
      </c>
      <c r="E109" s="62">
        <v>0</v>
      </c>
      <c r="F109" s="69">
        <v>0</v>
      </c>
      <c r="G109" s="67" t="e">
        <f t="shared" si="1"/>
        <v>#DIV/0!</v>
      </c>
    </row>
    <row r="110" spans="1:7" s="7" customFormat="1" ht="13.5" customHeight="1" hidden="1">
      <c r="A110" s="32" t="s">
        <v>195</v>
      </c>
      <c r="B110" s="24" t="s">
        <v>200</v>
      </c>
      <c r="C110" s="24" t="s">
        <v>30</v>
      </c>
      <c r="D110" s="24" t="s">
        <v>9</v>
      </c>
      <c r="E110" s="62">
        <v>0</v>
      </c>
      <c r="F110" s="69">
        <v>0</v>
      </c>
      <c r="G110" s="67" t="e">
        <f t="shared" si="1"/>
        <v>#DIV/0!</v>
      </c>
    </row>
    <row r="111" spans="1:7" ht="33.75" customHeight="1">
      <c r="A111" s="32" t="s">
        <v>139</v>
      </c>
      <c r="B111" s="24" t="s">
        <v>43</v>
      </c>
      <c r="C111" s="24"/>
      <c r="D111" s="24"/>
      <c r="E111" s="65">
        <f>E112+E116</f>
        <v>351321</v>
      </c>
      <c r="F111" s="69">
        <v>275005.5</v>
      </c>
      <c r="G111" s="67">
        <f t="shared" si="1"/>
        <v>78.2775581305985</v>
      </c>
    </row>
    <row r="112" spans="1:7" ht="13.5" customHeight="1">
      <c r="A112" s="34" t="s">
        <v>148</v>
      </c>
      <c r="B112" s="24" t="s">
        <v>43</v>
      </c>
      <c r="C112" s="24" t="s">
        <v>28</v>
      </c>
      <c r="D112" s="24"/>
      <c r="E112" s="62">
        <f>E113</f>
        <v>351321</v>
      </c>
      <c r="F112" s="69">
        <v>275005.5</v>
      </c>
      <c r="G112" s="67">
        <f t="shared" si="1"/>
        <v>78.2775581305985</v>
      </c>
    </row>
    <row r="113" spans="1:7" s="7" customFormat="1" ht="13.5" customHeight="1">
      <c r="A113" s="32" t="s">
        <v>27</v>
      </c>
      <c r="B113" s="24" t="s">
        <v>43</v>
      </c>
      <c r="C113" s="24" t="s">
        <v>29</v>
      </c>
      <c r="D113" s="24"/>
      <c r="E113" s="62">
        <f>E114</f>
        <v>351321</v>
      </c>
      <c r="F113" s="69">
        <v>275005.5</v>
      </c>
      <c r="G113" s="67">
        <f t="shared" si="1"/>
        <v>78.2775581305985</v>
      </c>
    </row>
    <row r="114" spans="1:7" s="7" customFormat="1" ht="13.5" customHeight="1">
      <c r="A114" s="32" t="s">
        <v>23</v>
      </c>
      <c r="B114" s="24" t="s">
        <v>43</v>
      </c>
      <c r="C114" s="24" t="s">
        <v>29</v>
      </c>
      <c r="D114" s="24" t="s">
        <v>2</v>
      </c>
      <c r="E114" s="62">
        <f>E115</f>
        <v>351321</v>
      </c>
      <c r="F114" s="69">
        <v>275005.5</v>
      </c>
      <c r="G114" s="67">
        <f t="shared" si="1"/>
        <v>78.2775581305985</v>
      </c>
    </row>
    <row r="115" spans="1:7" ht="16.5" customHeight="1">
      <c r="A115" s="32" t="s">
        <v>8</v>
      </c>
      <c r="B115" s="24" t="s">
        <v>43</v>
      </c>
      <c r="C115" s="24" t="s">
        <v>29</v>
      </c>
      <c r="D115" s="24" t="s">
        <v>9</v>
      </c>
      <c r="E115" s="62">
        <v>351321</v>
      </c>
      <c r="F115" s="69">
        <v>275005.5</v>
      </c>
      <c r="G115" s="67">
        <f t="shared" si="1"/>
        <v>78.2775581305985</v>
      </c>
    </row>
    <row r="116" spans="1:7" ht="13.5" customHeight="1" hidden="1">
      <c r="A116" s="32" t="s">
        <v>73</v>
      </c>
      <c r="B116" s="24" t="s">
        <v>43</v>
      </c>
      <c r="C116" s="24" t="s">
        <v>74</v>
      </c>
      <c r="D116" s="24"/>
      <c r="E116" s="62">
        <f>E117</f>
        <v>0</v>
      </c>
      <c r="F116" s="69"/>
      <c r="G116" s="67" t="e">
        <f t="shared" si="1"/>
        <v>#DIV/0!</v>
      </c>
    </row>
    <row r="117" spans="1:7" ht="13.5" customHeight="1" hidden="1">
      <c r="A117" s="32" t="s">
        <v>75</v>
      </c>
      <c r="B117" s="24" t="s">
        <v>43</v>
      </c>
      <c r="C117" s="24" t="s">
        <v>76</v>
      </c>
      <c r="D117" s="24"/>
      <c r="E117" s="62">
        <f>E118</f>
        <v>0</v>
      </c>
      <c r="F117" s="69"/>
      <c r="G117" s="67" t="e">
        <f t="shared" si="1"/>
        <v>#DIV/0!</v>
      </c>
    </row>
    <row r="118" spans="1:7" ht="13.5" customHeight="1" hidden="1">
      <c r="A118" s="32" t="s">
        <v>8</v>
      </c>
      <c r="B118" s="24" t="s">
        <v>43</v>
      </c>
      <c r="C118" s="24" t="s">
        <v>76</v>
      </c>
      <c r="D118" s="24" t="s">
        <v>9</v>
      </c>
      <c r="E118" s="62">
        <f>E119</f>
        <v>0</v>
      </c>
      <c r="F118" s="69"/>
      <c r="G118" s="67" t="e">
        <f t="shared" si="1"/>
        <v>#DIV/0!</v>
      </c>
    </row>
    <row r="119" spans="1:7" ht="13.5" customHeight="1" hidden="1">
      <c r="A119" s="32" t="s">
        <v>23</v>
      </c>
      <c r="B119" s="24" t="s">
        <v>43</v>
      </c>
      <c r="C119" s="24" t="s">
        <v>76</v>
      </c>
      <c r="D119" s="24" t="s">
        <v>2</v>
      </c>
      <c r="E119" s="62">
        <v>0</v>
      </c>
      <c r="F119" s="69"/>
      <c r="G119" s="67" t="e">
        <f t="shared" si="1"/>
        <v>#DIV/0!</v>
      </c>
    </row>
    <row r="120" spans="1:7" ht="39" customHeight="1">
      <c r="A120" s="32" t="s">
        <v>140</v>
      </c>
      <c r="B120" s="24" t="s">
        <v>42</v>
      </c>
      <c r="C120" s="24"/>
      <c r="D120" s="24"/>
      <c r="E120" s="64">
        <f>E121</f>
        <v>909080.08</v>
      </c>
      <c r="F120" s="69">
        <f>F126</f>
        <v>767079.3</v>
      </c>
      <c r="G120" s="67">
        <f t="shared" si="1"/>
        <v>84.37972813132151</v>
      </c>
    </row>
    <row r="121" spans="1:7" ht="25.5" customHeight="1">
      <c r="A121" s="32" t="s">
        <v>187</v>
      </c>
      <c r="B121" s="24" t="s">
        <v>42</v>
      </c>
      <c r="C121" s="24" t="s">
        <v>3</v>
      </c>
      <c r="D121" s="24"/>
      <c r="E121" s="62">
        <f>E122</f>
        <v>909080.08</v>
      </c>
      <c r="F121" s="69">
        <f>F126</f>
        <v>767079.3</v>
      </c>
      <c r="G121" s="67">
        <f t="shared" si="1"/>
        <v>84.37972813132151</v>
      </c>
    </row>
    <row r="122" spans="1:7" ht="15.75" customHeight="1">
      <c r="A122" s="32" t="s">
        <v>25</v>
      </c>
      <c r="B122" s="24" t="s">
        <v>42</v>
      </c>
      <c r="C122" s="24" t="s">
        <v>11</v>
      </c>
      <c r="D122" s="24"/>
      <c r="E122" s="62">
        <f>E125</f>
        <v>909080.08</v>
      </c>
      <c r="F122" s="69">
        <f>F126</f>
        <v>767079.3</v>
      </c>
      <c r="G122" s="67">
        <f t="shared" si="1"/>
        <v>84.37972813132151</v>
      </c>
    </row>
    <row r="123" spans="1:7" ht="12" customHeight="1" hidden="1">
      <c r="A123" s="32"/>
      <c r="B123" s="24"/>
      <c r="C123" s="24"/>
      <c r="D123" s="24"/>
      <c r="E123" s="62"/>
      <c r="F123" s="69"/>
      <c r="G123" s="67" t="e">
        <f t="shared" si="1"/>
        <v>#DIV/0!</v>
      </c>
    </row>
    <row r="124" spans="1:7" ht="13.5" customHeight="1" hidden="1">
      <c r="A124" s="32"/>
      <c r="B124" s="24"/>
      <c r="C124" s="24"/>
      <c r="D124" s="24"/>
      <c r="E124" s="62"/>
      <c r="F124" s="69"/>
      <c r="G124" s="67" t="e">
        <f t="shared" si="1"/>
        <v>#DIV/0!</v>
      </c>
    </row>
    <row r="125" spans="1:7" ht="13.5" customHeight="1">
      <c r="A125" s="32" t="s">
        <v>23</v>
      </c>
      <c r="B125" s="24" t="s">
        <v>42</v>
      </c>
      <c r="C125" s="24" t="s">
        <v>11</v>
      </c>
      <c r="D125" s="24" t="s">
        <v>2</v>
      </c>
      <c r="E125" s="62">
        <f>E126</f>
        <v>909080.08</v>
      </c>
      <c r="F125" s="69">
        <f>F126</f>
        <v>767079.3</v>
      </c>
      <c r="G125" s="67">
        <f t="shared" si="1"/>
        <v>84.37972813132151</v>
      </c>
    </row>
    <row r="126" spans="1:7" s="7" customFormat="1" ht="15" customHeight="1">
      <c r="A126" s="32" t="s">
        <v>8</v>
      </c>
      <c r="B126" s="24" t="s">
        <v>42</v>
      </c>
      <c r="C126" s="24" t="s">
        <v>11</v>
      </c>
      <c r="D126" s="24" t="s">
        <v>9</v>
      </c>
      <c r="E126" s="62">
        <v>909080.08</v>
      </c>
      <c r="F126" s="67">
        <f>600043.99+167035.31</f>
        <v>767079.3</v>
      </c>
      <c r="G126" s="67">
        <f t="shared" si="1"/>
        <v>84.37972813132151</v>
      </c>
    </row>
    <row r="127" spans="1:7" ht="34.5" customHeight="1">
      <c r="A127" s="32" t="s">
        <v>207</v>
      </c>
      <c r="B127" s="24"/>
      <c r="C127" s="24"/>
      <c r="D127" s="24"/>
      <c r="E127" s="62">
        <f>E128+E129</f>
        <v>6000</v>
      </c>
      <c r="F127" s="69"/>
      <c r="G127" s="67">
        <f t="shared" si="1"/>
        <v>0</v>
      </c>
    </row>
    <row r="128" spans="1:7" ht="15.75" customHeight="1">
      <c r="A128" s="32" t="s">
        <v>25</v>
      </c>
      <c r="B128" s="24" t="s">
        <v>206</v>
      </c>
      <c r="C128" s="24" t="s">
        <v>11</v>
      </c>
      <c r="D128" s="24" t="s">
        <v>2</v>
      </c>
      <c r="E128" s="62">
        <v>4608</v>
      </c>
      <c r="F128" s="69">
        <v>0</v>
      </c>
      <c r="G128" s="67">
        <f t="shared" si="1"/>
        <v>0</v>
      </c>
    </row>
    <row r="129" spans="1:7" ht="15.75" customHeight="1">
      <c r="A129" s="32" t="s">
        <v>8</v>
      </c>
      <c r="B129" s="24" t="s">
        <v>206</v>
      </c>
      <c r="C129" s="24" t="s">
        <v>11</v>
      </c>
      <c r="D129" s="24" t="s">
        <v>9</v>
      </c>
      <c r="E129" s="62">
        <v>1392</v>
      </c>
      <c r="F129" s="69">
        <v>0</v>
      </c>
      <c r="G129" s="67">
        <f t="shared" si="1"/>
        <v>0</v>
      </c>
    </row>
    <row r="130" spans="1:7" ht="15.75" customHeight="1" hidden="1">
      <c r="A130" s="32" t="s">
        <v>23</v>
      </c>
      <c r="B130" s="24" t="s">
        <v>42</v>
      </c>
      <c r="C130" s="24" t="s">
        <v>161</v>
      </c>
      <c r="D130" s="24" t="s">
        <v>2</v>
      </c>
      <c r="E130" s="62">
        <v>0</v>
      </c>
      <c r="F130" s="69"/>
      <c r="G130" s="67" t="e">
        <f t="shared" si="1"/>
        <v>#DIV/0!</v>
      </c>
    </row>
    <row r="131" spans="1:7" ht="15.75" customHeight="1" hidden="1">
      <c r="A131" s="23" t="s">
        <v>75</v>
      </c>
      <c r="B131" s="24" t="s">
        <v>42</v>
      </c>
      <c r="C131" s="24" t="s">
        <v>76</v>
      </c>
      <c r="D131" s="24"/>
      <c r="E131" s="62">
        <f>E132</f>
        <v>0</v>
      </c>
      <c r="F131" s="69"/>
      <c r="G131" s="67" t="e">
        <f t="shared" si="1"/>
        <v>#DIV/0!</v>
      </c>
    </row>
    <row r="132" spans="1:7" ht="15.75" customHeight="1" hidden="1">
      <c r="A132" s="32" t="s">
        <v>8</v>
      </c>
      <c r="B132" s="24" t="s">
        <v>42</v>
      </c>
      <c r="C132" s="24" t="s">
        <v>76</v>
      </c>
      <c r="D132" s="24" t="s">
        <v>9</v>
      </c>
      <c r="E132" s="62">
        <f>E133</f>
        <v>0</v>
      </c>
      <c r="F132" s="69"/>
      <c r="G132" s="67" t="e">
        <f t="shared" si="1"/>
        <v>#DIV/0!</v>
      </c>
    </row>
    <row r="133" spans="1:7" ht="15.75" customHeight="1" hidden="1">
      <c r="A133" s="32" t="s">
        <v>23</v>
      </c>
      <c r="B133" s="24" t="s">
        <v>42</v>
      </c>
      <c r="C133" s="24" t="s">
        <v>76</v>
      </c>
      <c r="D133" s="24" t="s">
        <v>2</v>
      </c>
      <c r="E133" s="62">
        <v>0</v>
      </c>
      <c r="F133" s="69"/>
      <c r="G133" s="67" t="e">
        <f t="shared" si="1"/>
        <v>#DIV/0!</v>
      </c>
    </row>
    <row r="134" spans="1:7" ht="35.25" customHeight="1">
      <c r="A134" s="33" t="s">
        <v>141</v>
      </c>
      <c r="B134" s="24" t="s">
        <v>53</v>
      </c>
      <c r="C134" s="24"/>
      <c r="D134" s="24"/>
      <c r="E134" s="64">
        <f>E135</f>
        <v>33311.67</v>
      </c>
      <c r="F134" s="69">
        <v>7957.5</v>
      </c>
      <c r="G134" s="67">
        <f t="shared" si="1"/>
        <v>23.888024827335286</v>
      </c>
    </row>
    <row r="135" spans="1:7" ht="30.75" customHeight="1">
      <c r="A135" s="32" t="s">
        <v>187</v>
      </c>
      <c r="B135" s="24" t="s">
        <v>53</v>
      </c>
      <c r="C135" s="24" t="s">
        <v>3</v>
      </c>
      <c r="D135" s="24"/>
      <c r="E135" s="62">
        <f>E136</f>
        <v>33311.67</v>
      </c>
      <c r="F135" s="69">
        <v>7957.5</v>
      </c>
      <c r="G135" s="67">
        <f t="shared" si="1"/>
        <v>23.888024827335286</v>
      </c>
    </row>
    <row r="136" spans="1:7" ht="12.75" customHeight="1">
      <c r="A136" s="32" t="s">
        <v>25</v>
      </c>
      <c r="B136" s="24" t="s">
        <v>53</v>
      </c>
      <c r="C136" s="24" t="s">
        <v>11</v>
      </c>
      <c r="D136" s="24"/>
      <c r="E136" s="62">
        <f>E137</f>
        <v>33311.67</v>
      </c>
      <c r="F136" s="69">
        <v>7957.5</v>
      </c>
      <c r="G136" s="67">
        <f t="shared" si="1"/>
        <v>23.888024827335286</v>
      </c>
    </row>
    <row r="137" spans="1:7" ht="12.75" customHeight="1">
      <c r="A137" s="32" t="s">
        <v>23</v>
      </c>
      <c r="B137" s="24" t="s">
        <v>53</v>
      </c>
      <c r="C137" s="24" t="s">
        <v>11</v>
      </c>
      <c r="D137" s="24" t="s">
        <v>2</v>
      </c>
      <c r="E137" s="62">
        <f>E138</f>
        <v>33311.67</v>
      </c>
      <c r="F137" s="69">
        <v>7957.5</v>
      </c>
      <c r="G137" s="67">
        <f t="shared" si="1"/>
        <v>23.888024827335286</v>
      </c>
    </row>
    <row r="138" spans="1:7" ht="13.5" customHeight="1">
      <c r="A138" s="32" t="s">
        <v>8</v>
      </c>
      <c r="B138" s="24" t="s">
        <v>53</v>
      </c>
      <c r="C138" s="24" t="s">
        <v>11</v>
      </c>
      <c r="D138" s="24" t="s">
        <v>9</v>
      </c>
      <c r="E138" s="62">
        <v>33311.67</v>
      </c>
      <c r="F138" s="69">
        <v>7957.5</v>
      </c>
      <c r="G138" s="67">
        <f t="shared" si="1"/>
        <v>23.888024827335286</v>
      </c>
    </row>
    <row r="139" spans="1:7" ht="39" customHeight="1" hidden="1">
      <c r="A139" s="32" t="s">
        <v>142</v>
      </c>
      <c r="B139" s="24" t="s">
        <v>125</v>
      </c>
      <c r="C139" s="24"/>
      <c r="D139" s="24"/>
      <c r="E139" s="62">
        <f aca="true" t="shared" si="2" ref="E139:E152">E140</f>
        <v>0</v>
      </c>
      <c r="F139" s="69"/>
      <c r="G139" s="67" t="e">
        <f t="shared" si="1"/>
        <v>#DIV/0!</v>
      </c>
    </row>
    <row r="140" spans="1:7" ht="12.75" customHeight="1" hidden="1">
      <c r="A140" s="32" t="s">
        <v>26</v>
      </c>
      <c r="B140" s="24" t="s">
        <v>125</v>
      </c>
      <c r="C140" s="24" t="s">
        <v>28</v>
      </c>
      <c r="D140" s="24"/>
      <c r="E140" s="62">
        <f t="shared" si="2"/>
        <v>0</v>
      </c>
      <c r="F140" s="69"/>
      <c r="G140" s="67" t="e">
        <f t="shared" si="1"/>
        <v>#DIV/0!</v>
      </c>
    </row>
    <row r="141" spans="1:7" ht="23.25" customHeight="1" hidden="1">
      <c r="A141" s="32" t="s">
        <v>27</v>
      </c>
      <c r="B141" s="24" t="s">
        <v>125</v>
      </c>
      <c r="C141" s="24" t="s">
        <v>29</v>
      </c>
      <c r="D141" s="24"/>
      <c r="E141" s="62">
        <f t="shared" si="2"/>
        <v>0</v>
      </c>
      <c r="F141" s="69"/>
      <c r="G141" s="67" t="e">
        <f aca="true" t="shared" si="3" ref="G141:G204">F141/E141*100</f>
        <v>#DIV/0!</v>
      </c>
    </row>
    <row r="142" spans="1:7" ht="14.25" customHeight="1" hidden="1">
      <c r="A142" s="32" t="s">
        <v>124</v>
      </c>
      <c r="B142" s="24" t="s">
        <v>125</v>
      </c>
      <c r="C142" s="24" t="s">
        <v>29</v>
      </c>
      <c r="D142" s="24" t="s">
        <v>126</v>
      </c>
      <c r="E142" s="62">
        <f t="shared" si="2"/>
        <v>0</v>
      </c>
      <c r="F142" s="69"/>
      <c r="G142" s="67" t="e">
        <f t="shared" si="3"/>
        <v>#DIV/0!</v>
      </c>
    </row>
    <row r="143" spans="1:7" ht="14.25" customHeight="1" hidden="1">
      <c r="A143" s="32" t="s">
        <v>23</v>
      </c>
      <c r="B143" s="24" t="s">
        <v>125</v>
      </c>
      <c r="C143" s="24" t="s">
        <v>29</v>
      </c>
      <c r="D143" s="24" t="s">
        <v>2</v>
      </c>
      <c r="E143" s="62">
        <v>0</v>
      </c>
      <c r="F143" s="69"/>
      <c r="G143" s="67" t="e">
        <f t="shared" si="3"/>
        <v>#DIV/0!</v>
      </c>
    </row>
    <row r="144" spans="1:7" ht="82.5" customHeight="1" hidden="1">
      <c r="A144" s="32" t="s">
        <v>167</v>
      </c>
      <c r="B144" s="24" t="s">
        <v>166</v>
      </c>
      <c r="C144" s="24"/>
      <c r="D144" s="24"/>
      <c r="E144" s="62">
        <f t="shared" si="2"/>
        <v>0</v>
      </c>
      <c r="F144" s="69"/>
      <c r="G144" s="67" t="e">
        <f t="shared" si="3"/>
        <v>#DIV/0!</v>
      </c>
    </row>
    <row r="145" spans="1:7" ht="23.25" customHeight="1" hidden="1">
      <c r="A145" s="32" t="s">
        <v>26</v>
      </c>
      <c r="B145" s="24" t="s">
        <v>166</v>
      </c>
      <c r="C145" s="24" t="s">
        <v>28</v>
      </c>
      <c r="D145" s="24"/>
      <c r="E145" s="62">
        <f t="shared" si="2"/>
        <v>0</v>
      </c>
      <c r="F145" s="69"/>
      <c r="G145" s="67" t="e">
        <f t="shared" si="3"/>
        <v>#DIV/0!</v>
      </c>
    </row>
    <row r="146" spans="1:7" ht="16.5" customHeight="1" hidden="1">
      <c r="A146" s="32" t="s">
        <v>27</v>
      </c>
      <c r="B146" s="24" t="s">
        <v>166</v>
      </c>
      <c r="C146" s="24" t="s">
        <v>29</v>
      </c>
      <c r="D146" s="24"/>
      <c r="E146" s="62">
        <f t="shared" si="2"/>
        <v>0</v>
      </c>
      <c r="F146" s="69"/>
      <c r="G146" s="67" t="e">
        <f t="shared" si="3"/>
        <v>#DIV/0!</v>
      </c>
    </row>
    <row r="147" spans="1:7" ht="14.25" customHeight="1" hidden="1">
      <c r="A147" s="32" t="s">
        <v>124</v>
      </c>
      <c r="B147" s="24" t="s">
        <v>166</v>
      </c>
      <c r="C147" s="24" t="s">
        <v>29</v>
      </c>
      <c r="D147" s="24" t="s">
        <v>126</v>
      </c>
      <c r="E147" s="62">
        <f t="shared" si="2"/>
        <v>0</v>
      </c>
      <c r="F147" s="69"/>
      <c r="G147" s="67" t="e">
        <f t="shared" si="3"/>
        <v>#DIV/0!</v>
      </c>
    </row>
    <row r="148" spans="1:7" ht="14.25" customHeight="1" hidden="1">
      <c r="A148" s="32" t="s">
        <v>23</v>
      </c>
      <c r="B148" s="24" t="s">
        <v>166</v>
      </c>
      <c r="C148" s="24" t="s">
        <v>29</v>
      </c>
      <c r="D148" s="24" t="s">
        <v>2</v>
      </c>
      <c r="E148" s="62">
        <v>0</v>
      </c>
      <c r="F148" s="69"/>
      <c r="G148" s="67" t="e">
        <f t="shared" si="3"/>
        <v>#DIV/0!</v>
      </c>
    </row>
    <row r="149" spans="1:7" ht="96" customHeight="1" hidden="1">
      <c r="A149" s="32" t="s">
        <v>168</v>
      </c>
      <c r="B149" s="24" t="s">
        <v>169</v>
      </c>
      <c r="C149" s="24"/>
      <c r="D149" s="24"/>
      <c r="E149" s="62">
        <f t="shared" si="2"/>
        <v>0</v>
      </c>
      <c r="F149" s="69"/>
      <c r="G149" s="67" t="e">
        <f t="shared" si="3"/>
        <v>#DIV/0!</v>
      </c>
    </row>
    <row r="150" spans="1:7" ht="14.25" customHeight="1" hidden="1">
      <c r="A150" s="32" t="s">
        <v>26</v>
      </c>
      <c r="B150" s="24" t="s">
        <v>169</v>
      </c>
      <c r="C150" s="24" t="s">
        <v>28</v>
      </c>
      <c r="D150" s="24"/>
      <c r="E150" s="62">
        <f t="shared" si="2"/>
        <v>0</v>
      </c>
      <c r="F150" s="69"/>
      <c r="G150" s="67" t="e">
        <f t="shared" si="3"/>
        <v>#DIV/0!</v>
      </c>
    </row>
    <row r="151" spans="1:7" ht="14.25" customHeight="1" hidden="1">
      <c r="A151" s="32" t="s">
        <v>27</v>
      </c>
      <c r="B151" s="24" t="s">
        <v>169</v>
      </c>
      <c r="C151" s="24" t="s">
        <v>29</v>
      </c>
      <c r="D151" s="24"/>
      <c r="E151" s="62">
        <f t="shared" si="2"/>
        <v>0</v>
      </c>
      <c r="F151" s="69"/>
      <c r="G151" s="67" t="e">
        <f t="shared" si="3"/>
        <v>#DIV/0!</v>
      </c>
    </row>
    <row r="152" spans="1:7" ht="14.25" customHeight="1" hidden="1">
      <c r="A152" s="32" t="s">
        <v>124</v>
      </c>
      <c r="B152" s="24" t="s">
        <v>169</v>
      </c>
      <c r="C152" s="24" t="s">
        <v>29</v>
      </c>
      <c r="D152" s="24" t="s">
        <v>126</v>
      </c>
      <c r="E152" s="62">
        <f t="shared" si="2"/>
        <v>0</v>
      </c>
      <c r="F152" s="69"/>
      <c r="G152" s="67" t="e">
        <f t="shared" si="3"/>
        <v>#DIV/0!</v>
      </c>
    </row>
    <row r="153" spans="1:7" ht="14.25" customHeight="1" hidden="1">
      <c r="A153" s="32" t="s">
        <v>23</v>
      </c>
      <c r="B153" s="24" t="s">
        <v>169</v>
      </c>
      <c r="C153" s="24" t="s">
        <v>29</v>
      </c>
      <c r="D153" s="24" t="s">
        <v>2</v>
      </c>
      <c r="E153" s="62">
        <v>0</v>
      </c>
      <c r="F153" s="69"/>
      <c r="G153" s="67" t="e">
        <f t="shared" si="3"/>
        <v>#DIV/0!</v>
      </c>
    </row>
    <row r="154" spans="1:7" ht="61.5" customHeight="1" hidden="1">
      <c r="A154" s="25" t="s">
        <v>179</v>
      </c>
      <c r="B154" s="24" t="s">
        <v>180</v>
      </c>
      <c r="C154" s="24"/>
      <c r="D154" s="24"/>
      <c r="E154" s="62">
        <f>E155</f>
        <v>0</v>
      </c>
      <c r="F154" s="69"/>
      <c r="G154" s="67" t="e">
        <f t="shared" si="3"/>
        <v>#DIV/0!</v>
      </c>
    </row>
    <row r="155" spans="1:7" ht="25.5" customHeight="1" hidden="1">
      <c r="A155" s="32" t="s">
        <v>187</v>
      </c>
      <c r="B155" s="24" t="s">
        <v>180</v>
      </c>
      <c r="C155" s="24" t="s">
        <v>3</v>
      </c>
      <c r="D155" s="24"/>
      <c r="E155" s="62">
        <f>E156</f>
        <v>0</v>
      </c>
      <c r="F155" s="69"/>
      <c r="G155" s="67" t="e">
        <f t="shared" si="3"/>
        <v>#DIV/0!</v>
      </c>
    </row>
    <row r="156" spans="1:7" ht="15" customHeight="1" hidden="1">
      <c r="A156" s="32" t="s">
        <v>25</v>
      </c>
      <c r="B156" s="24" t="s">
        <v>180</v>
      </c>
      <c r="C156" s="24" t="s">
        <v>11</v>
      </c>
      <c r="D156" s="24"/>
      <c r="E156" s="62">
        <f>E157</f>
        <v>0</v>
      </c>
      <c r="F156" s="69"/>
      <c r="G156" s="67" t="e">
        <f t="shared" si="3"/>
        <v>#DIV/0!</v>
      </c>
    </row>
    <row r="157" spans="1:7" ht="15" customHeight="1" hidden="1">
      <c r="A157" s="32" t="s">
        <v>23</v>
      </c>
      <c r="B157" s="24" t="s">
        <v>180</v>
      </c>
      <c r="C157" s="24" t="s">
        <v>11</v>
      </c>
      <c r="D157" s="24" t="s">
        <v>2</v>
      </c>
      <c r="E157" s="62">
        <f>E158</f>
        <v>0</v>
      </c>
      <c r="F157" s="69"/>
      <c r="G157" s="67" t="e">
        <f t="shared" si="3"/>
        <v>#DIV/0!</v>
      </c>
    </row>
    <row r="158" spans="1:7" ht="15" customHeight="1" hidden="1">
      <c r="A158" s="32" t="s">
        <v>8</v>
      </c>
      <c r="B158" s="24" t="s">
        <v>180</v>
      </c>
      <c r="C158" s="24" t="s">
        <v>11</v>
      </c>
      <c r="D158" s="24" t="s">
        <v>9</v>
      </c>
      <c r="E158" s="62">
        <v>0</v>
      </c>
      <c r="F158" s="69"/>
      <c r="G158" s="67" t="e">
        <f t="shared" si="3"/>
        <v>#DIV/0!</v>
      </c>
    </row>
    <row r="159" spans="1:7" s="7" customFormat="1" ht="12" customHeight="1">
      <c r="A159" s="32" t="s">
        <v>96</v>
      </c>
      <c r="B159" s="24" t="s">
        <v>44</v>
      </c>
      <c r="C159" s="24"/>
      <c r="D159" s="24"/>
      <c r="E159" s="62">
        <f>E160+E166+E171</f>
        <v>959342.41</v>
      </c>
      <c r="F159" s="62">
        <f>F160+F166+F171</f>
        <v>468070.86</v>
      </c>
      <c r="G159" s="67">
        <f t="shared" si="3"/>
        <v>48.790802441434856</v>
      </c>
    </row>
    <row r="160" spans="1:7" ht="36" customHeight="1">
      <c r="A160" s="32" t="s">
        <v>143</v>
      </c>
      <c r="B160" s="24" t="s">
        <v>45</v>
      </c>
      <c r="C160" s="24"/>
      <c r="D160" s="24"/>
      <c r="E160" s="64">
        <f>E161</f>
        <v>883342.41</v>
      </c>
      <c r="F160" s="69">
        <f>F164</f>
        <v>408070.86</v>
      </c>
      <c r="G160" s="67">
        <f t="shared" si="3"/>
        <v>46.196226444058084</v>
      </c>
    </row>
    <row r="161" spans="1:7" ht="12" customHeight="1">
      <c r="A161" s="34" t="s">
        <v>148</v>
      </c>
      <c r="B161" s="24" t="s">
        <v>45</v>
      </c>
      <c r="C161" s="24" t="s">
        <v>28</v>
      </c>
      <c r="D161" s="24"/>
      <c r="E161" s="62">
        <f>E162</f>
        <v>883342.41</v>
      </c>
      <c r="F161" s="69">
        <f>F164</f>
        <v>408070.86</v>
      </c>
      <c r="G161" s="67">
        <f t="shared" si="3"/>
        <v>46.196226444058084</v>
      </c>
    </row>
    <row r="162" spans="1:7" s="7" customFormat="1" ht="12" customHeight="1">
      <c r="A162" s="32" t="s">
        <v>27</v>
      </c>
      <c r="B162" s="24" t="s">
        <v>45</v>
      </c>
      <c r="C162" s="24" t="s">
        <v>29</v>
      </c>
      <c r="D162" s="24"/>
      <c r="E162" s="62">
        <f>E163</f>
        <v>883342.41</v>
      </c>
      <c r="F162" s="69">
        <f>F164</f>
        <v>408070.86</v>
      </c>
      <c r="G162" s="67">
        <f t="shared" si="3"/>
        <v>46.196226444058084</v>
      </c>
    </row>
    <row r="163" spans="1:7" s="7" customFormat="1" ht="12" customHeight="1">
      <c r="A163" s="32" t="s">
        <v>23</v>
      </c>
      <c r="B163" s="24" t="s">
        <v>45</v>
      </c>
      <c r="C163" s="24" t="s">
        <v>29</v>
      </c>
      <c r="D163" s="24" t="s">
        <v>2</v>
      </c>
      <c r="E163" s="62">
        <f>E164</f>
        <v>883342.41</v>
      </c>
      <c r="F163" s="69">
        <f>F164</f>
        <v>408070.86</v>
      </c>
      <c r="G163" s="67">
        <f t="shared" si="3"/>
        <v>46.196226444058084</v>
      </c>
    </row>
    <row r="164" spans="1:7" ht="12" customHeight="1">
      <c r="A164" s="32" t="s">
        <v>8</v>
      </c>
      <c r="B164" s="24" t="s">
        <v>45</v>
      </c>
      <c r="C164" s="24" t="s">
        <v>29</v>
      </c>
      <c r="D164" s="24" t="s">
        <v>9</v>
      </c>
      <c r="E164" s="62">
        <v>883342.41</v>
      </c>
      <c r="F164" s="69">
        <v>408070.86</v>
      </c>
      <c r="G164" s="67">
        <f t="shared" si="3"/>
        <v>46.196226444058084</v>
      </c>
    </row>
    <row r="165" spans="1:7" ht="14.25" customHeight="1" hidden="1">
      <c r="A165" s="3"/>
      <c r="B165" s="3"/>
      <c r="C165" s="3"/>
      <c r="D165" s="3"/>
      <c r="E165" s="3"/>
      <c r="F165" s="69"/>
      <c r="G165" s="67" t="e">
        <f t="shared" si="3"/>
        <v>#DIV/0!</v>
      </c>
    </row>
    <row r="166" spans="1:7" ht="38.25" customHeight="1">
      <c r="A166" s="32" t="s">
        <v>144</v>
      </c>
      <c r="B166" s="24" t="s">
        <v>46</v>
      </c>
      <c r="C166" s="24"/>
      <c r="D166" s="24"/>
      <c r="E166" s="65">
        <f>E167</f>
        <v>60000</v>
      </c>
      <c r="F166" s="69">
        <v>60000</v>
      </c>
      <c r="G166" s="67">
        <f t="shared" si="3"/>
        <v>100</v>
      </c>
    </row>
    <row r="167" spans="1:7" ht="14.25" customHeight="1">
      <c r="A167" s="34" t="s">
        <v>148</v>
      </c>
      <c r="B167" s="24" t="s">
        <v>46</v>
      </c>
      <c r="C167" s="24" t="s">
        <v>28</v>
      </c>
      <c r="D167" s="24"/>
      <c r="E167" s="62">
        <f>E168</f>
        <v>60000</v>
      </c>
      <c r="F167" s="69">
        <v>60000</v>
      </c>
      <c r="G167" s="67">
        <f t="shared" si="3"/>
        <v>100</v>
      </c>
    </row>
    <row r="168" spans="1:7" ht="14.25" customHeight="1">
      <c r="A168" s="32" t="s">
        <v>27</v>
      </c>
      <c r="B168" s="24" t="s">
        <v>46</v>
      </c>
      <c r="C168" s="24" t="s">
        <v>29</v>
      </c>
      <c r="D168" s="24"/>
      <c r="E168" s="62">
        <f>E169</f>
        <v>60000</v>
      </c>
      <c r="F168" s="69">
        <v>60000</v>
      </c>
      <c r="G168" s="67">
        <f t="shared" si="3"/>
        <v>100</v>
      </c>
    </row>
    <row r="169" spans="1:7" ht="14.25" customHeight="1">
      <c r="A169" s="32" t="s">
        <v>23</v>
      </c>
      <c r="B169" s="24" t="s">
        <v>46</v>
      </c>
      <c r="C169" s="24" t="s">
        <v>29</v>
      </c>
      <c r="D169" s="24" t="s">
        <v>2</v>
      </c>
      <c r="E169" s="62">
        <f>E170</f>
        <v>60000</v>
      </c>
      <c r="F169" s="69">
        <v>60000</v>
      </c>
      <c r="G169" s="67">
        <f t="shared" si="3"/>
        <v>100</v>
      </c>
    </row>
    <row r="170" spans="1:7" ht="14.25" customHeight="1">
      <c r="A170" s="32" t="s">
        <v>8</v>
      </c>
      <c r="B170" s="24" t="s">
        <v>46</v>
      </c>
      <c r="C170" s="24" t="s">
        <v>29</v>
      </c>
      <c r="D170" s="24" t="s">
        <v>9</v>
      </c>
      <c r="E170" s="62">
        <v>60000</v>
      </c>
      <c r="F170" s="69">
        <v>60000</v>
      </c>
      <c r="G170" s="67">
        <f t="shared" si="3"/>
        <v>100</v>
      </c>
    </row>
    <row r="171" spans="1:7" ht="12.75">
      <c r="A171" s="39" t="s">
        <v>209</v>
      </c>
      <c r="B171" s="24" t="s">
        <v>208</v>
      </c>
      <c r="C171" s="40"/>
      <c r="D171" s="40"/>
      <c r="E171" s="62">
        <f>E172</f>
        <v>16000</v>
      </c>
      <c r="F171" s="69">
        <v>0</v>
      </c>
      <c r="G171" s="67">
        <f t="shared" si="3"/>
        <v>0</v>
      </c>
    </row>
    <row r="172" spans="1:7" ht="12.75">
      <c r="A172" s="32" t="s">
        <v>26</v>
      </c>
      <c r="B172" s="24" t="s">
        <v>208</v>
      </c>
      <c r="C172" s="24" t="s">
        <v>28</v>
      </c>
      <c r="D172" s="24"/>
      <c r="E172" s="62">
        <f>E173</f>
        <v>16000</v>
      </c>
      <c r="F172" s="69">
        <v>0</v>
      </c>
      <c r="G172" s="67">
        <f t="shared" si="3"/>
        <v>0</v>
      </c>
    </row>
    <row r="173" spans="1:7" ht="12.75">
      <c r="A173" s="32" t="s">
        <v>27</v>
      </c>
      <c r="B173" s="24" t="s">
        <v>208</v>
      </c>
      <c r="C173" s="24" t="s">
        <v>29</v>
      </c>
      <c r="D173" s="24"/>
      <c r="E173" s="62">
        <v>16000</v>
      </c>
      <c r="F173" s="69">
        <v>0</v>
      </c>
      <c r="G173" s="67">
        <f t="shared" si="3"/>
        <v>0</v>
      </c>
    </row>
    <row r="174" spans="1:7" ht="12.75" hidden="1">
      <c r="A174" s="32" t="s">
        <v>8</v>
      </c>
      <c r="B174" s="24" t="s">
        <v>208</v>
      </c>
      <c r="C174" s="24" t="s">
        <v>29</v>
      </c>
      <c r="D174" s="24" t="s">
        <v>9</v>
      </c>
      <c r="E174" s="62">
        <f>E175</f>
        <v>0</v>
      </c>
      <c r="F174" s="69"/>
      <c r="G174" s="67" t="e">
        <f t="shared" si="3"/>
        <v>#DIV/0!</v>
      </c>
    </row>
    <row r="175" spans="1:7" ht="24.75" customHeight="1" hidden="1">
      <c r="A175" s="32" t="s">
        <v>23</v>
      </c>
      <c r="B175" s="24" t="s">
        <v>116</v>
      </c>
      <c r="C175" s="24" t="s">
        <v>29</v>
      </c>
      <c r="D175" s="24" t="s">
        <v>2</v>
      </c>
      <c r="E175" s="62">
        <v>0</v>
      </c>
      <c r="F175" s="69"/>
      <c r="G175" s="67" t="e">
        <f t="shared" si="3"/>
        <v>#DIV/0!</v>
      </c>
    </row>
    <row r="176" spans="1:7" ht="12.75" hidden="1">
      <c r="A176" s="32" t="s">
        <v>27</v>
      </c>
      <c r="B176" s="24" t="s">
        <v>46</v>
      </c>
      <c r="C176" s="24" t="s">
        <v>30</v>
      </c>
      <c r="D176" s="24" t="s">
        <v>9</v>
      </c>
      <c r="E176" s="61">
        <v>0</v>
      </c>
      <c r="F176" s="69"/>
      <c r="G176" s="67" t="e">
        <f t="shared" si="3"/>
        <v>#DIV/0!</v>
      </c>
    </row>
    <row r="177" spans="1:9" s="7" customFormat="1" ht="18" customHeight="1">
      <c r="A177" s="37" t="s">
        <v>62</v>
      </c>
      <c r="B177" s="24" t="s">
        <v>60</v>
      </c>
      <c r="C177" s="24"/>
      <c r="D177" s="24"/>
      <c r="E177" s="62">
        <f>E178+E195</f>
        <v>8271946.290000001</v>
      </c>
      <c r="F177" s="62">
        <f>F178+F195</f>
        <v>5537343.79</v>
      </c>
      <c r="G177" s="67">
        <f t="shared" si="3"/>
        <v>66.94124448914911</v>
      </c>
      <c r="I177" s="8"/>
    </row>
    <row r="178" spans="1:9" ht="13.5" customHeight="1">
      <c r="A178" s="32" t="s">
        <v>59</v>
      </c>
      <c r="B178" s="41">
        <v>9010000200</v>
      </c>
      <c r="C178" s="42"/>
      <c r="D178" s="24"/>
      <c r="E178" s="62">
        <f>E179</f>
        <v>906157.69</v>
      </c>
      <c r="F178" s="62">
        <f>F179</f>
        <v>553917.54</v>
      </c>
      <c r="G178" s="67">
        <f t="shared" si="3"/>
        <v>61.12816192069176</v>
      </c>
      <c r="I178" s="5"/>
    </row>
    <row r="179" spans="1:9" s="13" customFormat="1" ht="22.5">
      <c r="A179" s="39" t="s">
        <v>100</v>
      </c>
      <c r="B179" s="24" t="s">
        <v>66</v>
      </c>
      <c r="C179" s="24" t="s">
        <v>31</v>
      </c>
      <c r="D179" s="24"/>
      <c r="E179" s="64">
        <f>E180+E185</f>
        <v>906157.69</v>
      </c>
      <c r="F179" s="64">
        <f>F180+F185</f>
        <v>553917.54</v>
      </c>
      <c r="G179" s="67">
        <f t="shared" si="3"/>
        <v>61.12816192069176</v>
      </c>
      <c r="I179" s="15"/>
    </row>
    <row r="180" spans="1:9" ht="22.5">
      <c r="A180" s="32" t="s">
        <v>188</v>
      </c>
      <c r="B180" s="24" t="s">
        <v>66</v>
      </c>
      <c r="C180" s="24" t="s">
        <v>3</v>
      </c>
      <c r="D180" s="24"/>
      <c r="E180" s="62">
        <f>E181</f>
        <v>895357.69</v>
      </c>
      <c r="F180" s="69">
        <f>F184</f>
        <v>546717.54</v>
      </c>
      <c r="G180" s="67">
        <f t="shared" si="3"/>
        <v>61.061355266854314</v>
      </c>
      <c r="I180" s="5"/>
    </row>
    <row r="181" spans="1:9" ht="12.75">
      <c r="A181" s="32" t="s">
        <v>25</v>
      </c>
      <c r="B181" s="24" t="s">
        <v>66</v>
      </c>
      <c r="C181" s="24" t="s">
        <v>11</v>
      </c>
      <c r="D181" s="24"/>
      <c r="E181" s="62">
        <f>E183</f>
        <v>895357.69</v>
      </c>
      <c r="F181" s="69">
        <f>F184</f>
        <v>546717.54</v>
      </c>
      <c r="G181" s="67">
        <f t="shared" si="3"/>
        <v>61.061355266854314</v>
      </c>
      <c r="I181" s="5"/>
    </row>
    <row r="182" spans="1:9" ht="24" customHeight="1" hidden="1">
      <c r="A182" s="32" t="s">
        <v>24</v>
      </c>
      <c r="B182" s="24" t="s">
        <v>60</v>
      </c>
      <c r="C182" s="24"/>
      <c r="D182" s="24" t="s">
        <v>65</v>
      </c>
      <c r="E182" s="62">
        <v>449.32</v>
      </c>
      <c r="F182" s="69"/>
      <c r="G182" s="67">
        <f t="shared" si="3"/>
        <v>0</v>
      </c>
      <c r="I182" s="5"/>
    </row>
    <row r="183" spans="1:9" ht="24" customHeight="1">
      <c r="A183" s="34" t="s">
        <v>145</v>
      </c>
      <c r="B183" s="24" t="s">
        <v>66</v>
      </c>
      <c r="C183" s="24" t="s">
        <v>11</v>
      </c>
      <c r="D183" s="24" t="s">
        <v>61</v>
      </c>
      <c r="E183" s="62">
        <f>E184</f>
        <v>895357.69</v>
      </c>
      <c r="F183" s="69">
        <f>F184</f>
        <v>546717.54</v>
      </c>
      <c r="G183" s="67">
        <f t="shared" si="3"/>
        <v>61.061355266854314</v>
      </c>
      <c r="I183" s="5"/>
    </row>
    <row r="184" spans="1:9" ht="24.75" customHeight="1">
      <c r="A184" s="43" t="s">
        <v>100</v>
      </c>
      <c r="B184" s="24" t="s">
        <v>66</v>
      </c>
      <c r="C184" s="24" t="s">
        <v>11</v>
      </c>
      <c r="D184" s="24" t="s">
        <v>65</v>
      </c>
      <c r="E184" s="62">
        <v>895357.69</v>
      </c>
      <c r="F184" s="69">
        <f>425240.82+121476.72</f>
        <v>546717.54</v>
      </c>
      <c r="G184" s="67">
        <f t="shared" si="3"/>
        <v>61.061355266854314</v>
      </c>
      <c r="I184" s="5"/>
    </row>
    <row r="185" spans="1:9" ht="12.75">
      <c r="A185" s="32" t="s">
        <v>67</v>
      </c>
      <c r="B185" s="24" t="s">
        <v>68</v>
      </c>
      <c r="C185" s="24"/>
      <c r="D185" s="24"/>
      <c r="E185" s="64">
        <f>E186</f>
        <v>10800</v>
      </c>
      <c r="F185" s="69">
        <v>7200</v>
      </c>
      <c r="G185" s="67">
        <f t="shared" si="3"/>
        <v>66.66666666666666</v>
      </c>
      <c r="I185" s="5"/>
    </row>
    <row r="186" spans="1:9" ht="22.5">
      <c r="A186" s="32" t="s">
        <v>188</v>
      </c>
      <c r="B186" s="24" t="s">
        <v>68</v>
      </c>
      <c r="C186" s="24" t="s">
        <v>3</v>
      </c>
      <c r="D186" s="24"/>
      <c r="E186" s="62">
        <f>E187</f>
        <v>10800</v>
      </c>
      <c r="F186" s="69">
        <v>7200</v>
      </c>
      <c r="G186" s="67">
        <f t="shared" si="3"/>
        <v>66.66666666666666</v>
      </c>
      <c r="I186" s="5"/>
    </row>
    <row r="187" spans="1:9" ht="12.75">
      <c r="A187" s="32" t="s">
        <v>25</v>
      </c>
      <c r="B187" s="24" t="s">
        <v>68</v>
      </c>
      <c r="C187" s="24" t="s">
        <v>11</v>
      </c>
      <c r="D187" s="24"/>
      <c r="E187" s="62">
        <f>E188</f>
        <v>10800</v>
      </c>
      <c r="F187" s="69">
        <v>7200</v>
      </c>
      <c r="G187" s="67">
        <f t="shared" si="3"/>
        <v>66.66666666666666</v>
      </c>
      <c r="I187" s="5"/>
    </row>
    <row r="188" spans="1:9" ht="12.75">
      <c r="A188" s="34" t="s">
        <v>145</v>
      </c>
      <c r="B188" s="24" t="s">
        <v>68</v>
      </c>
      <c r="C188" s="24" t="s">
        <v>11</v>
      </c>
      <c r="D188" s="24" t="s">
        <v>61</v>
      </c>
      <c r="E188" s="62">
        <f>E189</f>
        <v>10800</v>
      </c>
      <c r="F188" s="69">
        <v>7200</v>
      </c>
      <c r="G188" s="67">
        <f t="shared" si="3"/>
        <v>66.66666666666666</v>
      </c>
      <c r="I188" s="5"/>
    </row>
    <row r="189" spans="1:9" ht="27.75" customHeight="1">
      <c r="A189" s="43" t="s">
        <v>100</v>
      </c>
      <c r="B189" s="24" t="s">
        <v>68</v>
      </c>
      <c r="C189" s="24" t="s">
        <v>11</v>
      </c>
      <c r="D189" s="24" t="s">
        <v>65</v>
      </c>
      <c r="E189" s="62">
        <v>10800</v>
      </c>
      <c r="F189" s="69">
        <v>7200</v>
      </c>
      <c r="G189" s="67">
        <f t="shared" si="3"/>
        <v>66.66666666666666</v>
      </c>
      <c r="I189" s="5"/>
    </row>
    <row r="190" spans="1:9" s="13" customFormat="1" ht="0.75" customHeight="1" hidden="1">
      <c r="A190" s="32" t="s">
        <v>118</v>
      </c>
      <c r="B190" s="24" t="s">
        <v>119</v>
      </c>
      <c r="C190" s="24"/>
      <c r="D190" s="24"/>
      <c r="E190" s="62">
        <f>E191</f>
        <v>0</v>
      </c>
      <c r="F190" s="70"/>
      <c r="G190" s="67" t="e">
        <f t="shared" si="3"/>
        <v>#DIV/0!</v>
      </c>
      <c r="I190" s="15"/>
    </row>
    <row r="191" spans="1:9" ht="27" customHeight="1" hidden="1">
      <c r="A191" s="34" t="s">
        <v>149</v>
      </c>
      <c r="B191" s="24" t="s">
        <v>119</v>
      </c>
      <c r="C191" s="24" t="s">
        <v>3</v>
      </c>
      <c r="D191" s="24"/>
      <c r="E191" s="62">
        <f>E192</f>
        <v>0</v>
      </c>
      <c r="F191" s="69"/>
      <c r="G191" s="67" t="e">
        <f t="shared" si="3"/>
        <v>#DIV/0!</v>
      </c>
      <c r="I191" s="5"/>
    </row>
    <row r="192" spans="1:9" ht="13.5" customHeight="1" hidden="1">
      <c r="A192" s="34" t="s">
        <v>25</v>
      </c>
      <c r="B192" s="24" t="s">
        <v>119</v>
      </c>
      <c r="C192" s="24" t="s">
        <v>11</v>
      </c>
      <c r="D192" s="24"/>
      <c r="E192" s="62">
        <f>E193</f>
        <v>0</v>
      </c>
      <c r="F192" s="69"/>
      <c r="G192" s="67" t="e">
        <f t="shared" si="3"/>
        <v>#DIV/0!</v>
      </c>
      <c r="I192" s="5"/>
    </row>
    <row r="193" spans="1:9" ht="13.5" customHeight="1" hidden="1">
      <c r="A193" s="34" t="s">
        <v>145</v>
      </c>
      <c r="B193" s="24" t="s">
        <v>119</v>
      </c>
      <c r="C193" s="24" t="s">
        <v>11</v>
      </c>
      <c r="D193" s="24" t="s">
        <v>61</v>
      </c>
      <c r="E193" s="62">
        <f>E194</f>
        <v>0</v>
      </c>
      <c r="F193" s="69"/>
      <c r="G193" s="67" t="e">
        <f t="shared" si="3"/>
        <v>#DIV/0!</v>
      </c>
      <c r="I193" s="5"/>
    </row>
    <row r="194" spans="1:9" ht="25.5" customHeight="1" hidden="1">
      <c r="A194" s="43" t="s">
        <v>100</v>
      </c>
      <c r="B194" s="24" t="s">
        <v>119</v>
      </c>
      <c r="C194" s="24" t="s">
        <v>11</v>
      </c>
      <c r="D194" s="24" t="s">
        <v>65</v>
      </c>
      <c r="E194" s="62">
        <v>0</v>
      </c>
      <c r="F194" s="69"/>
      <c r="G194" s="67" t="e">
        <f t="shared" si="3"/>
        <v>#DIV/0!</v>
      </c>
      <c r="I194" s="5"/>
    </row>
    <row r="195" spans="1:9" ht="22.5">
      <c r="A195" s="32" t="s">
        <v>69</v>
      </c>
      <c r="B195" s="24" t="s">
        <v>71</v>
      </c>
      <c r="C195" s="24"/>
      <c r="D195" s="24"/>
      <c r="E195" s="62">
        <f>E196+E201+E214+E224+E245+E250+E261+E266+E277+E239+E272+E234+E282+E287+E219</f>
        <v>7365788.600000001</v>
      </c>
      <c r="F195" s="62">
        <f>F196+F201+F214+F224+F245+F250+F261+F266+F277+F239+F272+F234+F282+F287+F219</f>
        <v>4983426.25</v>
      </c>
      <c r="G195" s="67">
        <f t="shared" si="3"/>
        <v>67.65638440940322</v>
      </c>
      <c r="I195" s="5"/>
    </row>
    <row r="196" spans="1:9" ht="28.5" customHeight="1">
      <c r="A196" s="32" t="s">
        <v>64</v>
      </c>
      <c r="B196" s="24" t="s">
        <v>101</v>
      </c>
      <c r="C196" s="24"/>
      <c r="D196" s="24"/>
      <c r="E196" s="64">
        <f>E197</f>
        <v>980512.84</v>
      </c>
      <c r="F196" s="69">
        <f>506640.77+152270.31</f>
        <v>658911.0800000001</v>
      </c>
      <c r="G196" s="67">
        <f t="shared" si="3"/>
        <v>67.20065797404551</v>
      </c>
      <c r="I196" s="5"/>
    </row>
    <row r="197" spans="1:9" ht="22.5">
      <c r="A197" s="32" t="s">
        <v>188</v>
      </c>
      <c r="B197" s="24" t="s">
        <v>101</v>
      </c>
      <c r="C197" s="24" t="s">
        <v>3</v>
      </c>
      <c r="D197" s="24"/>
      <c r="E197" s="62">
        <f>E198</f>
        <v>980512.84</v>
      </c>
      <c r="F197" s="69">
        <f>506640.77+152270.31</f>
        <v>658911.0800000001</v>
      </c>
      <c r="G197" s="67">
        <f t="shared" si="3"/>
        <v>67.20065797404551</v>
      </c>
      <c r="I197" s="5"/>
    </row>
    <row r="198" spans="1:9" ht="12.75">
      <c r="A198" s="32" t="s">
        <v>25</v>
      </c>
      <c r="B198" s="24" t="s">
        <v>101</v>
      </c>
      <c r="C198" s="24" t="s">
        <v>11</v>
      </c>
      <c r="D198" s="24"/>
      <c r="E198" s="62">
        <f>E199</f>
        <v>980512.84</v>
      </c>
      <c r="F198" s="69">
        <f>506640.77+152270.31</f>
        <v>658911.0800000001</v>
      </c>
      <c r="G198" s="67">
        <f t="shared" si="3"/>
        <v>67.20065797404551</v>
      </c>
      <c r="I198" s="5"/>
    </row>
    <row r="199" spans="1:9" ht="12.75">
      <c r="A199" s="34" t="s">
        <v>145</v>
      </c>
      <c r="B199" s="24" t="s">
        <v>101</v>
      </c>
      <c r="C199" s="24" t="s">
        <v>11</v>
      </c>
      <c r="D199" s="24" t="s">
        <v>61</v>
      </c>
      <c r="E199" s="62">
        <f>E200</f>
        <v>980512.84</v>
      </c>
      <c r="F199" s="69">
        <f>506640.77+152270.31</f>
        <v>658911.0800000001</v>
      </c>
      <c r="G199" s="67">
        <f t="shared" si="3"/>
        <v>67.20065797404551</v>
      </c>
      <c r="I199" s="5"/>
    </row>
    <row r="200" spans="1:9" ht="12.75">
      <c r="A200" s="32" t="s">
        <v>59</v>
      </c>
      <c r="B200" s="24" t="s">
        <v>101</v>
      </c>
      <c r="C200" s="24" t="s">
        <v>11</v>
      </c>
      <c r="D200" s="24" t="s">
        <v>63</v>
      </c>
      <c r="E200" s="62">
        <v>980512.84</v>
      </c>
      <c r="F200" s="69">
        <f>506640.77+152270.31</f>
        <v>658911.0800000001</v>
      </c>
      <c r="G200" s="67">
        <f t="shared" si="3"/>
        <v>67.20065797404551</v>
      </c>
      <c r="I200" s="5"/>
    </row>
    <row r="201" spans="1:9" ht="24.75" customHeight="1">
      <c r="A201" s="32" t="s">
        <v>102</v>
      </c>
      <c r="B201" s="24" t="s">
        <v>72</v>
      </c>
      <c r="C201" s="24"/>
      <c r="D201" s="24"/>
      <c r="E201" s="62">
        <f>E202+E206+E210</f>
        <v>2044142.3900000001</v>
      </c>
      <c r="F201" s="62">
        <f>F202+F206+F210</f>
        <v>1100594.54</v>
      </c>
      <c r="G201" s="67">
        <f t="shared" si="3"/>
        <v>53.84138332946561</v>
      </c>
      <c r="I201" s="5"/>
    </row>
    <row r="202" spans="1:9" ht="22.5">
      <c r="A202" s="32" t="s">
        <v>188</v>
      </c>
      <c r="B202" s="24" t="s">
        <v>72</v>
      </c>
      <c r="C202" s="24" t="s">
        <v>3</v>
      </c>
      <c r="D202" s="24"/>
      <c r="E202" s="64">
        <f>+E203</f>
        <v>1446543.74</v>
      </c>
      <c r="F202" s="69">
        <f>F205</f>
        <v>850516.25</v>
      </c>
      <c r="G202" s="67">
        <f t="shared" si="3"/>
        <v>58.796441924390066</v>
      </c>
      <c r="I202" s="5"/>
    </row>
    <row r="203" spans="1:9" ht="12.75">
      <c r="A203" s="32" t="s">
        <v>25</v>
      </c>
      <c r="B203" s="24" t="s">
        <v>72</v>
      </c>
      <c r="C203" s="24" t="s">
        <v>11</v>
      </c>
      <c r="D203" s="24"/>
      <c r="E203" s="62">
        <f>+E204</f>
        <v>1446543.74</v>
      </c>
      <c r="F203" s="69">
        <f>F205</f>
        <v>850516.25</v>
      </c>
      <c r="G203" s="67">
        <f t="shared" si="3"/>
        <v>58.796441924390066</v>
      </c>
      <c r="I203" s="5"/>
    </row>
    <row r="204" spans="1:9" ht="12.75">
      <c r="A204" s="34" t="s">
        <v>145</v>
      </c>
      <c r="B204" s="24" t="s">
        <v>72</v>
      </c>
      <c r="C204" s="24" t="s">
        <v>11</v>
      </c>
      <c r="D204" s="24" t="s">
        <v>61</v>
      </c>
      <c r="E204" s="62">
        <f>+E205</f>
        <v>1446543.74</v>
      </c>
      <c r="F204" s="69">
        <f>F205</f>
        <v>850516.25</v>
      </c>
      <c r="G204" s="67">
        <f t="shared" si="3"/>
        <v>58.796441924390066</v>
      </c>
      <c r="I204" s="5"/>
    </row>
    <row r="205" spans="1:9" ht="24.75" customHeight="1">
      <c r="A205" s="36" t="s">
        <v>103</v>
      </c>
      <c r="B205" s="24" t="s">
        <v>72</v>
      </c>
      <c r="C205" s="24" t="s">
        <v>11</v>
      </c>
      <c r="D205" s="24" t="s">
        <v>70</v>
      </c>
      <c r="E205" s="62">
        <v>1446543.74</v>
      </c>
      <c r="F205" s="69">
        <f>679547.39+170968.86</f>
        <v>850516.25</v>
      </c>
      <c r="G205" s="67">
        <f aca="true" t="shared" si="4" ref="G205:G268">F205/E205*100</f>
        <v>58.796441924390066</v>
      </c>
      <c r="I205" s="5"/>
    </row>
    <row r="206" spans="1:9" ht="12.75">
      <c r="A206" s="34" t="s">
        <v>148</v>
      </c>
      <c r="B206" s="24" t="s">
        <v>72</v>
      </c>
      <c r="C206" s="24" t="s">
        <v>28</v>
      </c>
      <c r="D206" s="24"/>
      <c r="E206" s="64">
        <f>E207</f>
        <v>596528.65</v>
      </c>
      <c r="F206" s="69">
        <f>F209</f>
        <v>249064.29</v>
      </c>
      <c r="G206" s="67">
        <f t="shared" si="4"/>
        <v>41.75227627373806</v>
      </c>
      <c r="I206" s="5"/>
    </row>
    <row r="207" spans="1:9" ht="12.75">
      <c r="A207" s="32" t="s">
        <v>27</v>
      </c>
      <c r="B207" s="24" t="s">
        <v>72</v>
      </c>
      <c r="C207" s="24" t="s">
        <v>29</v>
      </c>
      <c r="D207" s="24"/>
      <c r="E207" s="62">
        <f>E208</f>
        <v>596528.65</v>
      </c>
      <c r="F207" s="69">
        <f>F209</f>
        <v>249064.29</v>
      </c>
      <c r="G207" s="67">
        <f t="shared" si="4"/>
        <v>41.75227627373806</v>
      </c>
      <c r="I207" s="5"/>
    </row>
    <row r="208" spans="1:9" ht="12.75">
      <c r="A208" s="34" t="s">
        <v>145</v>
      </c>
      <c r="B208" s="24" t="s">
        <v>72</v>
      </c>
      <c r="C208" s="24" t="s">
        <v>29</v>
      </c>
      <c r="D208" s="24" t="s">
        <v>61</v>
      </c>
      <c r="E208" s="62">
        <f>E209</f>
        <v>596528.65</v>
      </c>
      <c r="F208" s="69">
        <f>F209</f>
        <v>249064.29</v>
      </c>
      <c r="G208" s="67">
        <f t="shared" si="4"/>
        <v>41.75227627373806</v>
      </c>
      <c r="I208" s="5"/>
    </row>
    <row r="209" spans="1:9" ht="22.5">
      <c r="A209" s="36" t="s">
        <v>103</v>
      </c>
      <c r="B209" s="24" t="s">
        <v>72</v>
      </c>
      <c r="C209" s="24" t="s">
        <v>29</v>
      </c>
      <c r="D209" s="24" t="s">
        <v>70</v>
      </c>
      <c r="E209" s="62">
        <f>546528.65+50000</f>
        <v>596528.65</v>
      </c>
      <c r="F209" s="69">
        <f>170067.19+78997.1</f>
        <v>249064.29</v>
      </c>
      <c r="G209" s="67">
        <f t="shared" si="4"/>
        <v>41.75227627373806</v>
      </c>
      <c r="I209" s="5"/>
    </row>
    <row r="210" spans="1:9" ht="12.75">
      <c r="A210" s="32" t="s">
        <v>190</v>
      </c>
      <c r="B210" s="24" t="s">
        <v>72</v>
      </c>
      <c r="C210" s="24" t="s">
        <v>74</v>
      </c>
      <c r="D210" s="24"/>
      <c r="E210" s="64">
        <f>E211</f>
        <v>1070</v>
      </c>
      <c r="F210" s="69">
        <v>1014</v>
      </c>
      <c r="G210" s="67">
        <f t="shared" si="4"/>
        <v>94.76635514018692</v>
      </c>
      <c r="I210" s="5"/>
    </row>
    <row r="211" spans="1:9" ht="12.75">
      <c r="A211" s="32" t="s">
        <v>75</v>
      </c>
      <c r="B211" s="24" t="s">
        <v>72</v>
      </c>
      <c r="C211" s="24" t="s">
        <v>76</v>
      </c>
      <c r="D211" s="24"/>
      <c r="E211" s="62">
        <f>E212</f>
        <v>1070</v>
      </c>
      <c r="F211" s="69">
        <v>1014</v>
      </c>
      <c r="G211" s="67">
        <f t="shared" si="4"/>
        <v>94.76635514018692</v>
      </c>
      <c r="I211" s="5"/>
    </row>
    <row r="212" spans="1:9" ht="12.75">
      <c r="A212" s="34" t="s">
        <v>145</v>
      </c>
      <c r="B212" s="24" t="s">
        <v>72</v>
      </c>
      <c r="C212" s="24" t="s">
        <v>76</v>
      </c>
      <c r="D212" s="24" t="s">
        <v>61</v>
      </c>
      <c r="E212" s="62">
        <f>E213</f>
        <v>1070</v>
      </c>
      <c r="F212" s="69">
        <v>1014</v>
      </c>
      <c r="G212" s="67">
        <f t="shared" si="4"/>
        <v>94.76635514018692</v>
      </c>
      <c r="I212" s="5"/>
    </row>
    <row r="213" spans="1:9" ht="22.5">
      <c r="A213" s="36" t="s">
        <v>103</v>
      </c>
      <c r="B213" s="24" t="s">
        <v>72</v>
      </c>
      <c r="C213" s="24" t="s">
        <v>76</v>
      </c>
      <c r="D213" s="24" t="s">
        <v>70</v>
      </c>
      <c r="E213" s="62">
        <v>1070</v>
      </c>
      <c r="F213" s="69">
        <v>1014</v>
      </c>
      <c r="G213" s="67">
        <f t="shared" si="4"/>
        <v>94.76635514018692</v>
      </c>
      <c r="I213" s="5"/>
    </row>
    <row r="214" spans="1:9" ht="28.5" customHeight="1">
      <c r="A214" s="36" t="s">
        <v>85</v>
      </c>
      <c r="B214" s="24" t="s">
        <v>87</v>
      </c>
      <c r="C214" s="24"/>
      <c r="D214" s="24"/>
      <c r="E214" s="64">
        <f>E215</f>
        <v>3900</v>
      </c>
      <c r="F214" s="69">
        <v>0</v>
      </c>
      <c r="G214" s="67">
        <f t="shared" si="4"/>
        <v>0</v>
      </c>
      <c r="I214" s="5"/>
    </row>
    <row r="215" spans="1:9" ht="12.75">
      <c r="A215" s="32" t="s">
        <v>190</v>
      </c>
      <c r="B215" s="24" t="s">
        <v>87</v>
      </c>
      <c r="C215" s="24" t="s">
        <v>74</v>
      </c>
      <c r="D215" s="24"/>
      <c r="E215" s="62">
        <f>E216</f>
        <v>3900</v>
      </c>
      <c r="F215" s="69">
        <v>0</v>
      </c>
      <c r="G215" s="67">
        <f t="shared" si="4"/>
        <v>0</v>
      </c>
      <c r="I215" s="5"/>
    </row>
    <row r="216" spans="1:9" ht="12.75">
      <c r="A216" s="36" t="s">
        <v>88</v>
      </c>
      <c r="B216" s="24" t="s">
        <v>87</v>
      </c>
      <c r="C216" s="24" t="s">
        <v>89</v>
      </c>
      <c r="D216" s="24"/>
      <c r="E216" s="62">
        <f>E217</f>
        <v>3900</v>
      </c>
      <c r="F216" s="69">
        <v>0</v>
      </c>
      <c r="G216" s="67">
        <f t="shared" si="4"/>
        <v>0</v>
      </c>
      <c r="I216" s="5"/>
    </row>
    <row r="217" spans="1:9" ht="12.75">
      <c r="A217" s="34" t="s">
        <v>145</v>
      </c>
      <c r="B217" s="24" t="s">
        <v>87</v>
      </c>
      <c r="C217" s="24" t="s">
        <v>89</v>
      </c>
      <c r="D217" s="24" t="s">
        <v>61</v>
      </c>
      <c r="E217" s="62">
        <f>E218</f>
        <v>3900</v>
      </c>
      <c r="F217" s="69">
        <v>0</v>
      </c>
      <c r="G217" s="67">
        <f t="shared" si="4"/>
        <v>0</v>
      </c>
      <c r="I217" s="5"/>
    </row>
    <row r="218" spans="1:9" ht="12.75">
      <c r="A218" s="37" t="s">
        <v>77</v>
      </c>
      <c r="B218" s="24" t="s">
        <v>87</v>
      </c>
      <c r="C218" s="24" t="s">
        <v>89</v>
      </c>
      <c r="D218" s="24" t="s">
        <v>86</v>
      </c>
      <c r="E218" s="62">
        <v>3900</v>
      </c>
      <c r="F218" s="69">
        <v>0</v>
      </c>
      <c r="G218" s="67">
        <f t="shared" si="4"/>
        <v>0</v>
      </c>
      <c r="I218" s="5"/>
    </row>
    <row r="219" spans="1:9" ht="12.75" hidden="1">
      <c r="A219" s="32" t="s">
        <v>174</v>
      </c>
      <c r="B219" s="24" t="s">
        <v>173</v>
      </c>
      <c r="C219" s="24"/>
      <c r="D219" s="24"/>
      <c r="E219" s="62">
        <f>E220</f>
        <v>0</v>
      </c>
      <c r="F219" s="69">
        <v>0</v>
      </c>
      <c r="G219" s="67" t="e">
        <f t="shared" si="4"/>
        <v>#DIV/0!</v>
      </c>
      <c r="I219" s="5"/>
    </row>
    <row r="220" spans="1:9" ht="12.75" hidden="1">
      <c r="A220" s="32" t="s">
        <v>190</v>
      </c>
      <c r="B220" s="24" t="s">
        <v>173</v>
      </c>
      <c r="C220" s="24" t="s">
        <v>74</v>
      </c>
      <c r="D220" s="24"/>
      <c r="E220" s="62">
        <f>+E221</f>
        <v>0</v>
      </c>
      <c r="F220" s="69">
        <v>0</v>
      </c>
      <c r="G220" s="67" t="e">
        <f t="shared" si="4"/>
        <v>#DIV/0!</v>
      </c>
      <c r="I220" s="5"/>
    </row>
    <row r="221" spans="1:9" ht="12.75" hidden="1">
      <c r="A221" s="32" t="s">
        <v>191</v>
      </c>
      <c r="B221" s="24" t="s">
        <v>173</v>
      </c>
      <c r="C221" s="24" t="s">
        <v>189</v>
      </c>
      <c r="D221" s="24"/>
      <c r="E221" s="62">
        <f>+E222</f>
        <v>0</v>
      </c>
      <c r="F221" s="69">
        <v>0</v>
      </c>
      <c r="G221" s="67" t="e">
        <f t="shared" si="4"/>
        <v>#DIV/0!</v>
      </c>
      <c r="I221" s="5"/>
    </row>
    <row r="222" spans="1:9" ht="12.75" hidden="1">
      <c r="A222" s="34" t="s">
        <v>145</v>
      </c>
      <c r="B222" s="24" t="s">
        <v>173</v>
      </c>
      <c r="C222" s="24" t="s">
        <v>189</v>
      </c>
      <c r="D222" s="24" t="s">
        <v>61</v>
      </c>
      <c r="E222" s="62">
        <f>+E223</f>
        <v>0</v>
      </c>
      <c r="F222" s="69">
        <v>0</v>
      </c>
      <c r="G222" s="67" t="e">
        <f t="shared" si="4"/>
        <v>#DIV/0!</v>
      </c>
      <c r="I222" s="5"/>
    </row>
    <row r="223" spans="1:9" ht="12.75" hidden="1">
      <c r="A223" s="36" t="s">
        <v>172</v>
      </c>
      <c r="B223" s="24" t="s">
        <v>173</v>
      </c>
      <c r="C223" s="24" t="s">
        <v>189</v>
      </c>
      <c r="D223" s="24" t="s">
        <v>171</v>
      </c>
      <c r="E223" s="62">
        <v>0</v>
      </c>
      <c r="F223" s="69">
        <v>0</v>
      </c>
      <c r="G223" s="67" t="e">
        <f t="shared" si="4"/>
        <v>#DIV/0!</v>
      </c>
      <c r="I223" s="5"/>
    </row>
    <row r="224" spans="1:10" ht="26.25" customHeight="1">
      <c r="A224" s="32" t="s">
        <v>104</v>
      </c>
      <c r="B224" s="24" t="s">
        <v>81</v>
      </c>
      <c r="C224" s="24"/>
      <c r="D224" s="24"/>
      <c r="E224" s="62">
        <f>E226+E230</f>
        <v>5330</v>
      </c>
      <c r="F224" s="62">
        <f>F226+F230</f>
        <v>5228.42</v>
      </c>
      <c r="G224" s="67">
        <f t="shared" si="4"/>
        <v>98.09418386491558</v>
      </c>
      <c r="I224" s="5"/>
      <c r="J224" s="4"/>
    </row>
    <row r="225" spans="1:10" ht="12.75" customHeight="1" hidden="1">
      <c r="A225" s="32"/>
      <c r="B225" s="24"/>
      <c r="C225" s="24"/>
      <c r="D225" s="24"/>
      <c r="E225" s="62"/>
      <c r="F225" s="69">
        <v>0</v>
      </c>
      <c r="G225" s="67" t="e">
        <f t="shared" si="4"/>
        <v>#DIV/0!</v>
      </c>
      <c r="I225" s="5"/>
      <c r="J225" s="4"/>
    </row>
    <row r="226" spans="1:10" ht="12.75">
      <c r="A226" s="34" t="s">
        <v>148</v>
      </c>
      <c r="B226" s="24" t="s">
        <v>81</v>
      </c>
      <c r="C226" s="24" t="s">
        <v>28</v>
      </c>
      <c r="D226" s="24"/>
      <c r="E226" s="62">
        <f>E227</f>
        <v>5000</v>
      </c>
      <c r="F226" s="69">
        <v>5000</v>
      </c>
      <c r="G226" s="67">
        <f t="shared" si="4"/>
        <v>100</v>
      </c>
      <c r="I226" s="5"/>
      <c r="J226" s="4"/>
    </row>
    <row r="227" spans="1:10" ht="26.25" customHeight="1">
      <c r="A227" s="32" t="s">
        <v>27</v>
      </c>
      <c r="B227" s="24" t="s">
        <v>81</v>
      </c>
      <c r="C227" s="24" t="s">
        <v>29</v>
      </c>
      <c r="D227" s="24"/>
      <c r="E227" s="62">
        <f>E228</f>
        <v>5000</v>
      </c>
      <c r="F227" s="69">
        <v>5000</v>
      </c>
      <c r="G227" s="67">
        <f t="shared" si="4"/>
        <v>100</v>
      </c>
      <c r="I227" s="5"/>
      <c r="J227" s="4"/>
    </row>
    <row r="228" spans="1:10" ht="12.75">
      <c r="A228" s="34" t="s">
        <v>145</v>
      </c>
      <c r="B228" s="24" t="s">
        <v>81</v>
      </c>
      <c r="C228" s="24" t="s">
        <v>29</v>
      </c>
      <c r="D228" s="24" t="s">
        <v>61</v>
      </c>
      <c r="E228" s="62">
        <f>E229</f>
        <v>5000</v>
      </c>
      <c r="F228" s="69">
        <v>5000</v>
      </c>
      <c r="G228" s="67">
        <f t="shared" si="4"/>
        <v>100</v>
      </c>
      <c r="I228" s="5"/>
      <c r="J228" s="4"/>
    </row>
    <row r="229" spans="1:10" ht="12.75">
      <c r="A229" s="44" t="s">
        <v>79</v>
      </c>
      <c r="B229" s="24" t="s">
        <v>81</v>
      </c>
      <c r="C229" s="24" t="s">
        <v>29</v>
      </c>
      <c r="D229" s="24" t="s">
        <v>78</v>
      </c>
      <c r="E229" s="62">
        <v>5000</v>
      </c>
      <c r="F229" s="69">
        <v>5000</v>
      </c>
      <c r="G229" s="67">
        <f t="shared" si="4"/>
        <v>100</v>
      </c>
      <c r="I229" s="5"/>
      <c r="J229" s="4"/>
    </row>
    <row r="230" spans="1:10" ht="16.5" customHeight="1">
      <c r="A230" s="32" t="s">
        <v>190</v>
      </c>
      <c r="B230" s="24" t="s">
        <v>81</v>
      </c>
      <c r="C230" s="24" t="s">
        <v>74</v>
      </c>
      <c r="D230" s="24"/>
      <c r="E230" s="64">
        <f>E231</f>
        <v>330</v>
      </c>
      <c r="F230" s="69">
        <v>228.42</v>
      </c>
      <c r="G230" s="67">
        <f t="shared" si="4"/>
        <v>69.21818181818182</v>
      </c>
      <c r="I230" s="5"/>
      <c r="J230" s="4"/>
    </row>
    <row r="231" spans="1:10" ht="17.25" customHeight="1">
      <c r="A231" s="32" t="s">
        <v>75</v>
      </c>
      <c r="B231" s="24" t="s">
        <v>81</v>
      </c>
      <c r="C231" s="24" t="s">
        <v>76</v>
      </c>
      <c r="D231" s="24"/>
      <c r="E231" s="62">
        <f>E232</f>
        <v>330</v>
      </c>
      <c r="F231" s="69">
        <v>228.42</v>
      </c>
      <c r="G231" s="67">
        <f t="shared" si="4"/>
        <v>69.21818181818182</v>
      </c>
      <c r="I231" s="5"/>
      <c r="J231" s="4"/>
    </row>
    <row r="232" spans="1:10" ht="13.5" customHeight="1">
      <c r="A232" s="34" t="s">
        <v>145</v>
      </c>
      <c r="B232" s="24" t="s">
        <v>81</v>
      </c>
      <c r="C232" s="24" t="s">
        <v>76</v>
      </c>
      <c r="D232" s="24" t="s">
        <v>61</v>
      </c>
      <c r="E232" s="62">
        <f>E233</f>
        <v>330</v>
      </c>
      <c r="F232" s="69">
        <v>228.42</v>
      </c>
      <c r="G232" s="67">
        <f t="shared" si="4"/>
        <v>69.21818181818182</v>
      </c>
      <c r="I232" s="5"/>
      <c r="J232" s="4"/>
    </row>
    <row r="233" spans="1:10" ht="13.5" customHeight="1">
      <c r="A233" s="37" t="s">
        <v>79</v>
      </c>
      <c r="B233" s="24" t="s">
        <v>81</v>
      </c>
      <c r="C233" s="24" t="s">
        <v>76</v>
      </c>
      <c r="D233" s="24" t="s">
        <v>78</v>
      </c>
      <c r="E233" s="62">
        <v>330</v>
      </c>
      <c r="F233" s="69">
        <v>228.42</v>
      </c>
      <c r="G233" s="67">
        <f t="shared" si="4"/>
        <v>69.21818181818182</v>
      </c>
      <c r="I233" s="5"/>
      <c r="J233" s="4"/>
    </row>
    <row r="234" spans="1:10" ht="52.5" customHeight="1" hidden="1">
      <c r="A234" s="25" t="s">
        <v>185</v>
      </c>
      <c r="B234" s="24" t="s">
        <v>181</v>
      </c>
      <c r="C234" s="24"/>
      <c r="D234" s="24"/>
      <c r="E234" s="62">
        <f>E235</f>
        <v>0</v>
      </c>
      <c r="F234" s="69"/>
      <c r="G234" s="67" t="e">
        <f t="shared" si="4"/>
        <v>#DIV/0!</v>
      </c>
      <c r="I234" s="5"/>
      <c r="J234" s="4"/>
    </row>
    <row r="235" spans="1:10" ht="30" customHeight="1" hidden="1">
      <c r="A235" s="32" t="s">
        <v>188</v>
      </c>
      <c r="B235" s="24" t="s">
        <v>181</v>
      </c>
      <c r="C235" s="24" t="s">
        <v>3</v>
      </c>
      <c r="D235" s="24"/>
      <c r="E235" s="62">
        <f>E236</f>
        <v>0</v>
      </c>
      <c r="F235" s="69"/>
      <c r="G235" s="67" t="e">
        <f t="shared" si="4"/>
        <v>#DIV/0!</v>
      </c>
      <c r="I235" s="5"/>
      <c r="J235" s="4"/>
    </row>
    <row r="236" spans="1:10" ht="13.5" customHeight="1" hidden="1">
      <c r="A236" s="32" t="s">
        <v>25</v>
      </c>
      <c r="B236" s="24" t="s">
        <v>181</v>
      </c>
      <c r="C236" s="24" t="s">
        <v>11</v>
      </c>
      <c r="D236" s="24"/>
      <c r="E236" s="62">
        <f>E237</f>
        <v>0</v>
      </c>
      <c r="F236" s="69"/>
      <c r="G236" s="67" t="e">
        <f t="shared" si="4"/>
        <v>#DIV/0!</v>
      </c>
      <c r="I236" s="5"/>
      <c r="J236" s="4"/>
    </row>
    <row r="237" spans="1:10" ht="13.5" customHeight="1" hidden="1">
      <c r="A237" s="34" t="s">
        <v>145</v>
      </c>
      <c r="B237" s="24" t="s">
        <v>181</v>
      </c>
      <c r="C237" s="24" t="s">
        <v>11</v>
      </c>
      <c r="D237" s="24" t="s">
        <v>61</v>
      </c>
      <c r="E237" s="62">
        <v>0</v>
      </c>
      <c r="F237" s="69"/>
      <c r="G237" s="67" t="e">
        <f t="shared" si="4"/>
        <v>#DIV/0!</v>
      </c>
      <c r="I237" s="5"/>
      <c r="J237" s="4"/>
    </row>
    <row r="238" spans="1:10" ht="28.5" customHeight="1" hidden="1">
      <c r="A238" s="36" t="s">
        <v>103</v>
      </c>
      <c r="B238" s="24" t="s">
        <v>181</v>
      </c>
      <c r="C238" s="24" t="s">
        <v>11</v>
      </c>
      <c r="D238" s="24" t="s">
        <v>70</v>
      </c>
      <c r="E238" s="62">
        <v>31854.08</v>
      </c>
      <c r="F238" s="69"/>
      <c r="G238" s="67">
        <f t="shared" si="4"/>
        <v>0</v>
      </c>
      <c r="I238" s="5"/>
      <c r="J238" s="4"/>
    </row>
    <row r="239" spans="1:10" ht="42" customHeight="1" hidden="1">
      <c r="A239" s="36" t="s">
        <v>118</v>
      </c>
      <c r="B239" s="24" t="s">
        <v>120</v>
      </c>
      <c r="C239" s="24"/>
      <c r="D239" s="24"/>
      <c r="E239" s="62">
        <f>E240</f>
        <v>0</v>
      </c>
      <c r="F239" s="69"/>
      <c r="G239" s="67" t="e">
        <f t="shared" si="4"/>
        <v>#DIV/0!</v>
      </c>
      <c r="I239" s="5"/>
      <c r="J239" s="4"/>
    </row>
    <row r="240" spans="1:10" ht="29.25" customHeight="1" hidden="1">
      <c r="A240" s="34" t="s">
        <v>149</v>
      </c>
      <c r="B240" s="24" t="s">
        <v>120</v>
      </c>
      <c r="C240" s="24" t="s">
        <v>3</v>
      </c>
      <c r="D240" s="24"/>
      <c r="E240" s="62">
        <f>E241</f>
        <v>0</v>
      </c>
      <c r="F240" s="69"/>
      <c r="G240" s="67" t="e">
        <f t="shared" si="4"/>
        <v>#DIV/0!</v>
      </c>
      <c r="I240" s="5"/>
      <c r="J240" s="4"/>
    </row>
    <row r="241" spans="1:10" ht="13.5" customHeight="1" hidden="1">
      <c r="A241" s="34" t="s">
        <v>25</v>
      </c>
      <c r="B241" s="24" t="s">
        <v>120</v>
      </c>
      <c r="C241" s="24" t="s">
        <v>11</v>
      </c>
      <c r="D241" s="24"/>
      <c r="E241" s="62">
        <f>E242</f>
        <v>0</v>
      </c>
      <c r="F241" s="69"/>
      <c r="G241" s="67" t="e">
        <f t="shared" si="4"/>
        <v>#DIV/0!</v>
      </c>
      <c r="I241" s="5"/>
      <c r="J241" s="4"/>
    </row>
    <row r="242" spans="1:10" ht="13.5" customHeight="1" hidden="1">
      <c r="A242" s="34" t="s">
        <v>145</v>
      </c>
      <c r="B242" s="24" t="s">
        <v>120</v>
      </c>
      <c r="C242" s="24" t="s">
        <v>11</v>
      </c>
      <c r="D242" s="24" t="s">
        <v>61</v>
      </c>
      <c r="E242" s="62">
        <f>E243+E244</f>
        <v>0</v>
      </c>
      <c r="F242" s="69"/>
      <c r="G242" s="67" t="e">
        <f t="shared" si="4"/>
        <v>#DIV/0!</v>
      </c>
      <c r="I242" s="5"/>
      <c r="J242" s="4"/>
    </row>
    <row r="243" spans="1:10" ht="16.5" customHeight="1" hidden="1">
      <c r="A243" s="32" t="s">
        <v>59</v>
      </c>
      <c r="B243" s="24" t="s">
        <v>120</v>
      </c>
      <c r="C243" s="24" t="s">
        <v>11</v>
      </c>
      <c r="D243" s="24" t="s">
        <v>63</v>
      </c>
      <c r="E243" s="62">
        <v>0</v>
      </c>
      <c r="F243" s="69"/>
      <c r="G243" s="67" t="e">
        <f t="shared" si="4"/>
        <v>#DIV/0!</v>
      </c>
      <c r="I243" s="5"/>
      <c r="J243" s="4"/>
    </row>
    <row r="244" spans="1:10" ht="26.25" customHeight="1" hidden="1">
      <c r="A244" s="36" t="s">
        <v>103</v>
      </c>
      <c r="B244" s="24" t="s">
        <v>120</v>
      </c>
      <c r="C244" s="24" t="s">
        <v>11</v>
      </c>
      <c r="D244" s="24" t="s">
        <v>70</v>
      </c>
      <c r="E244" s="62">
        <v>0</v>
      </c>
      <c r="F244" s="69"/>
      <c r="G244" s="67" t="e">
        <f t="shared" si="4"/>
        <v>#DIV/0!</v>
      </c>
      <c r="I244" s="5"/>
      <c r="J244" s="4"/>
    </row>
    <row r="245" spans="1:10" ht="32.25" customHeight="1">
      <c r="A245" s="32" t="s">
        <v>182</v>
      </c>
      <c r="B245" s="24" t="s">
        <v>80</v>
      </c>
      <c r="C245" s="24"/>
      <c r="D245" s="24"/>
      <c r="E245" s="62">
        <f>E246</f>
        <v>5781.77</v>
      </c>
      <c r="F245" s="69">
        <v>0</v>
      </c>
      <c r="G245" s="67">
        <f t="shared" si="4"/>
        <v>0</v>
      </c>
      <c r="I245" s="5"/>
      <c r="J245" s="4"/>
    </row>
    <row r="246" spans="1:10" ht="22.5" customHeight="1">
      <c r="A246" s="34" t="s">
        <v>148</v>
      </c>
      <c r="B246" s="24" t="s">
        <v>80</v>
      </c>
      <c r="C246" s="24" t="s">
        <v>28</v>
      </c>
      <c r="D246" s="24"/>
      <c r="E246" s="62">
        <f>E247</f>
        <v>5781.77</v>
      </c>
      <c r="F246" s="69">
        <v>0</v>
      </c>
      <c r="G246" s="67">
        <f t="shared" si="4"/>
        <v>0</v>
      </c>
      <c r="I246" s="5"/>
      <c r="J246" s="4"/>
    </row>
    <row r="247" spans="1:10" s="7" customFormat="1" ht="12.75">
      <c r="A247" s="32" t="s">
        <v>27</v>
      </c>
      <c r="B247" s="24" t="s">
        <v>80</v>
      </c>
      <c r="C247" s="24" t="s">
        <v>29</v>
      </c>
      <c r="D247" s="24"/>
      <c r="E247" s="62">
        <f>E248</f>
        <v>5781.77</v>
      </c>
      <c r="F247" s="69">
        <v>0</v>
      </c>
      <c r="G247" s="67">
        <f t="shared" si="4"/>
        <v>0</v>
      </c>
      <c r="I247" s="8"/>
      <c r="J247" s="9"/>
    </row>
    <row r="248" spans="1:10" ht="12.75">
      <c r="A248" s="34" t="s">
        <v>145</v>
      </c>
      <c r="B248" s="24" t="s">
        <v>80</v>
      </c>
      <c r="C248" s="24" t="s">
        <v>29</v>
      </c>
      <c r="D248" s="24" t="s">
        <v>61</v>
      </c>
      <c r="E248" s="62">
        <f>E249</f>
        <v>5781.77</v>
      </c>
      <c r="F248" s="69">
        <v>0</v>
      </c>
      <c r="G248" s="67">
        <f t="shared" si="4"/>
        <v>0</v>
      </c>
      <c r="I248" s="5"/>
      <c r="J248" s="4"/>
    </row>
    <row r="249" spans="1:10" ht="12.75">
      <c r="A249" s="37" t="s">
        <v>79</v>
      </c>
      <c r="B249" s="24" t="s">
        <v>80</v>
      </c>
      <c r="C249" s="24" t="s">
        <v>29</v>
      </c>
      <c r="D249" s="24" t="s">
        <v>78</v>
      </c>
      <c r="E249" s="62">
        <f>5600+181.77</f>
        <v>5781.77</v>
      </c>
      <c r="F249" s="69">
        <v>0</v>
      </c>
      <c r="G249" s="67">
        <f t="shared" si="4"/>
        <v>0</v>
      </c>
      <c r="I249" s="5"/>
      <c r="J249" s="4"/>
    </row>
    <row r="250" spans="1:10" ht="26.25" customHeight="1">
      <c r="A250" s="32" t="s">
        <v>170</v>
      </c>
      <c r="B250" s="24" t="s">
        <v>105</v>
      </c>
      <c r="C250" s="45"/>
      <c r="D250" s="24"/>
      <c r="E250" s="64">
        <f>E251+E256</f>
        <v>109330.68</v>
      </c>
      <c r="F250" s="69">
        <v>62940.05</v>
      </c>
      <c r="G250" s="67">
        <f t="shared" si="4"/>
        <v>57.56851599203445</v>
      </c>
      <c r="I250" s="6"/>
      <c r="J250" s="4"/>
    </row>
    <row r="251" spans="1:10" s="13" customFormat="1" ht="22.5">
      <c r="A251" s="32" t="s">
        <v>188</v>
      </c>
      <c r="B251" s="24" t="s">
        <v>105</v>
      </c>
      <c r="C251" s="24" t="s">
        <v>3</v>
      </c>
      <c r="D251" s="24"/>
      <c r="E251" s="62">
        <f>E252</f>
        <v>109330.68</v>
      </c>
      <c r="F251" s="69">
        <v>62940.05</v>
      </c>
      <c r="G251" s="67">
        <f t="shared" si="4"/>
        <v>57.56851599203445</v>
      </c>
      <c r="I251" s="16"/>
      <c r="J251" s="17"/>
    </row>
    <row r="252" spans="1:9" ht="12" customHeight="1">
      <c r="A252" s="32" t="s">
        <v>25</v>
      </c>
      <c r="B252" s="24" t="s">
        <v>105</v>
      </c>
      <c r="C252" s="24" t="s">
        <v>11</v>
      </c>
      <c r="D252" s="24"/>
      <c r="E252" s="62">
        <f>E254</f>
        <v>109330.68</v>
      </c>
      <c r="F252" s="69">
        <v>62940.05</v>
      </c>
      <c r="G252" s="67">
        <f t="shared" si="4"/>
        <v>57.56851599203445</v>
      </c>
      <c r="I252" s="1"/>
    </row>
    <row r="253" spans="1:9" ht="12.75" customHeight="1" hidden="1">
      <c r="A253" s="32"/>
      <c r="B253" s="24" t="s">
        <v>105</v>
      </c>
      <c r="C253" s="24" t="s">
        <v>11</v>
      </c>
      <c r="D253" s="24"/>
      <c r="E253" s="62"/>
      <c r="F253" s="69">
        <v>62940.05</v>
      </c>
      <c r="G253" s="67" t="e">
        <f t="shared" si="4"/>
        <v>#DIV/0!</v>
      </c>
      <c r="I253" s="1"/>
    </row>
    <row r="254" spans="1:9" ht="12.75">
      <c r="A254" s="37" t="s">
        <v>150</v>
      </c>
      <c r="B254" s="24" t="s">
        <v>105</v>
      </c>
      <c r="C254" s="24" t="s">
        <v>11</v>
      </c>
      <c r="D254" s="24" t="s">
        <v>82</v>
      </c>
      <c r="E254" s="62">
        <f>E255</f>
        <v>109330.68</v>
      </c>
      <c r="F254" s="69">
        <v>62940.05</v>
      </c>
      <c r="G254" s="67">
        <f t="shared" si="4"/>
        <v>57.56851599203445</v>
      </c>
      <c r="I254" s="1"/>
    </row>
    <row r="255" spans="1:9" ht="12.75">
      <c r="A255" s="37" t="s">
        <v>84</v>
      </c>
      <c r="B255" s="24" t="s">
        <v>105</v>
      </c>
      <c r="C255" s="24" t="s">
        <v>11</v>
      </c>
      <c r="D255" s="24" t="s">
        <v>83</v>
      </c>
      <c r="E255" s="62">
        <v>109330.68</v>
      </c>
      <c r="F255" s="69">
        <v>62940.05</v>
      </c>
      <c r="G255" s="67">
        <f t="shared" si="4"/>
        <v>57.56851599203445</v>
      </c>
      <c r="I255" s="1"/>
    </row>
    <row r="256" spans="1:9" ht="12.75" hidden="1">
      <c r="A256" s="32" t="s">
        <v>26</v>
      </c>
      <c r="B256" s="24" t="s">
        <v>105</v>
      </c>
      <c r="C256" s="24" t="s">
        <v>28</v>
      </c>
      <c r="D256" s="24"/>
      <c r="E256" s="62">
        <f>E257</f>
        <v>0</v>
      </c>
      <c r="F256" s="69"/>
      <c r="G256" s="67" t="e">
        <f t="shared" si="4"/>
        <v>#DIV/0!</v>
      </c>
      <c r="I256" s="1"/>
    </row>
    <row r="257" spans="1:9" s="7" customFormat="1" ht="12.75" hidden="1">
      <c r="A257" s="32" t="s">
        <v>27</v>
      </c>
      <c r="B257" s="24" t="s">
        <v>105</v>
      </c>
      <c r="C257" s="24" t="s">
        <v>29</v>
      </c>
      <c r="D257" s="24"/>
      <c r="E257" s="62">
        <v>0</v>
      </c>
      <c r="F257" s="67"/>
      <c r="G257" s="67" t="e">
        <f t="shared" si="4"/>
        <v>#DIV/0!</v>
      </c>
      <c r="I257" s="10"/>
    </row>
    <row r="258" spans="1:9" ht="15.75" customHeight="1" hidden="1">
      <c r="A258" s="37" t="s">
        <v>150</v>
      </c>
      <c r="B258" s="24" t="s">
        <v>105</v>
      </c>
      <c r="C258" s="24" t="s">
        <v>29</v>
      </c>
      <c r="D258" s="24" t="s">
        <v>82</v>
      </c>
      <c r="E258" s="62">
        <f>E259</f>
        <v>0</v>
      </c>
      <c r="F258" s="69"/>
      <c r="G258" s="67" t="e">
        <f t="shared" si="4"/>
        <v>#DIV/0!</v>
      </c>
      <c r="I258" s="1"/>
    </row>
    <row r="259" spans="1:9" ht="12.75" hidden="1">
      <c r="A259" s="37" t="s">
        <v>84</v>
      </c>
      <c r="B259" s="24" t="s">
        <v>105</v>
      </c>
      <c r="C259" s="24" t="s">
        <v>29</v>
      </c>
      <c r="D259" s="24" t="s">
        <v>83</v>
      </c>
      <c r="E259" s="62">
        <v>0</v>
      </c>
      <c r="F259" s="69"/>
      <c r="G259" s="67" t="e">
        <f t="shared" si="4"/>
        <v>#DIV/0!</v>
      </c>
      <c r="I259" s="1"/>
    </row>
    <row r="260" spans="1:9" ht="12.75" customHeight="1" hidden="1">
      <c r="A260" s="32"/>
      <c r="B260" s="24" t="s">
        <v>105</v>
      </c>
      <c r="C260" s="24"/>
      <c r="D260" s="24"/>
      <c r="E260" s="62"/>
      <c r="F260" s="69"/>
      <c r="G260" s="67" t="e">
        <f t="shared" si="4"/>
        <v>#DIV/0!</v>
      </c>
      <c r="I260" s="1"/>
    </row>
    <row r="261" spans="1:9" ht="29.25" customHeight="1">
      <c r="A261" s="32" t="s">
        <v>48</v>
      </c>
      <c r="B261" s="24" t="s">
        <v>49</v>
      </c>
      <c r="C261" s="24"/>
      <c r="D261" s="24"/>
      <c r="E261" s="64">
        <f>E262</f>
        <v>93318.12</v>
      </c>
      <c r="F261" s="69">
        <v>72212.16</v>
      </c>
      <c r="G261" s="67">
        <f t="shared" si="4"/>
        <v>77.38278482249751</v>
      </c>
      <c r="I261" s="1"/>
    </row>
    <row r="262" spans="1:9" ht="12.75">
      <c r="A262" s="46" t="s">
        <v>107</v>
      </c>
      <c r="B262" s="24" t="s">
        <v>49</v>
      </c>
      <c r="C262" s="24" t="s">
        <v>106</v>
      </c>
      <c r="D262" s="24"/>
      <c r="E262" s="62">
        <f>E263</f>
        <v>93318.12</v>
      </c>
      <c r="F262" s="69">
        <v>72212.16</v>
      </c>
      <c r="G262" s="67">
        <f t="shared" si="4"/>
        <v>77.38278482249751</v>
      </c>
      <c r="I262" s="1"/>
    </row>
    <row r="263" spans="1:9" ht="12.75">
      <c r="A263" s="47" t="s">
        <v>108</v>
      </c>
      <c r="B263" s="24" t="s">
        <v>49</v>
      </c>
      <c r="C263" s="24" t="s">
        <v>50</v>
      </c>
      <c r="D263" s="24"/>
      <c r="E263" s="62">
        <f>E264</f>
        <v>93318.12</v>
      </c>
      <c r="F263" s="69">
        <v>72212.16</v>
      </c>
      <c r="G263" s="67">
        <f t="shared" si="4"/>
        <v>77.38278482249751</v>
      </c>
      <c r="I263" s="1"/>
    </row>
    <row r="264" spans="1:9" ht="12.75">
      <c r="A264" s="34" t="s">
        <v>147</v>
      </c>
      <c r="B264" s="24" t="s">
        <v>49</v>
      </c>
      <c r="C264" s="24" t="s">
        <v>50</v>
      </c>
      <c r="D264" s="24" t="s">
        <v>109</v>
      </c>
      <c r="E264" s="62">
        <f>E265</f>
        <v>93318.12</v>
      </c>
      <c r="F264" s="69">
        <v>72212.16</v>
      </c>
      <c r="G264" s="67">
        <f t="shared" si="4"/>
        <v>77.38278482249751</v>
      </c>
      <c r="I264" s="1"/>
    </row>
    <row r="265" spans="1:9" ht="15.75" customHeight="1">
      <c r="A265" s="37" t="s">
        <v>110</v>
      </c>
      <c r="B265" s="24" t="s">
        <v>49</v>
      </c>
      <c r="C265" s="24" t="s">
        <v>50</v>
      </c>
      <c r="D265" s="24" t="s">
        <v>51</v>
      </c>
      <c r="E265" s="62">
        <v>93318.12</v>
      </c>
      <c r="F265" s="69">
        <v>72212.16</v>
      </c>
      <c r="G265" s="67">
        <f t="shared" si="4"/>
        <v>77.38278482249751</v>
      </c>
      <c r="I265" s="1"/>
    </row>
    <row r="266" spans="1:9" ht="30.75" customHeight="1">
      <c r="A266" s="39" t="s">
        <v>111</v>
      </c>
      <c r="B266" s="48">
        <v>9020000320</v>
      </c>
      <c r="C266" s="24"/>
      <c r="D266" s="24"/>
      <c r="E266" s="64">
        <f>E267</f>
        <v>16100</v>
      </c>
      <c r="F266" s="69">
        <v>0</v>
      </c>
      <c r="G266" s="67">
        <f t="shared" si="4"/>
        <v>0</v>
      </c>
      <c r="I266" s="1"/>
    </row>
    <row r="267" spans="1:9" s="7" customFormat="1" ht="13.5" customHeight="1">
      <c r="A267" s="32" t="s">
        <v>98</v>
      </c>
      <c r="B267" s="24" t="s">
        <v>47</v>
      </c>
      <c r="C267" s="24" t="s">
        <v>14</v>
      </c>
      <c r="D267" s="24"/>
      <c r="E267" s="62">
        <f>E268</f>
        <v>16100</v>
      </c>
      <c r="F267" s="69">
        <v>0</v>
      </c>
      <c r="G267" s="67">
        <f t="shared" si="4"/>
        <v>0</v>
      </c>
      <c r="I267" s="10"/>
    </row>
    <row r="268" spans="1:9" ht="12.75">
      <c r="A268" s="32" t="s">
        <v>99</v>
      </c>
      <c r="B268" s="24" t="s">
        <v>47</v>
      </c>
      <c r="C268" s="24" t="s">
        <v>4</v>
      </c>
      <c r="D268" s="24"/>
      <c r="E268" s="62">
        <f>E270</f>
        <v>16100</v>
      </c>
      <c r="F268" s="69">
        <v>0</v>
      </c>
      <c r="G268" s="67">
        <f t="shared" si="4"/>
        <v>0</v>
      </c>
      <c r="I268" s="1"/>
    </row>
    <row r="269" spans="1:9" ht="12.75" hidden="1">
      <c r="A269" s="32"/>
      <c r="B269" s="24" t="s">
        <v>47</v>
      </c>
      <c r="C269" s="24"/>
      <c r="D269" s="24"/>
      <c r="E269" s="62"/>
      <c r="F269" s="69">
        <v>0</v>
      </c>
      <c r="G269" s="67" t="e">
        <f aca="true" t="shared" si="5" ref="G269:G292">F269/E269*100</f>
        <v>#DIV/0!</v>
      </c>
      <c r="I269" s="1"/>
    </row>
    <row r="270" spans="1:9" ht="22.5">
      <c r="A270" s="36" t="s">
        <v>146</v>
      </c>
      <c r="B270" s="24" t="s">
        <v>47</v>
      </c>
      <c r="C270" s="24" t="s">
        <v>4</v>
      </c>
      <c r="D270" s="24" t="s">
        <v>22</v>
      </c>
      <c r="E270" s="62">
        <f>E271</f>
        <v>16100</v>
      </c>
      <c r="F270" s="69">
        <v>0</v>
      </c>
      <c r="G270" s="67">
        <f t="shared" si="5"/>
        <v>0</v>
      </c>
      <c r="I270" s="1"/>
    </row>
    <row r="271" spans="1:9" ht="14.25" customHeight="1">
      <c r="A271" s="34" t="s">
        <v>112</v>
      </c>
      <c r="B271" s="24" t="s">
        <v>47</v>
      </c>
      <c r="C271" s="24" t="s">
        <v>4</v>
      </c>
      <c r="D271" s="24" t="s">
        <v>33</v>
      </c>
      <c r="E271" s="61">
        <v>16100</v>
      </c>
      <c r="F271" s="69">
        <v>0</v>
      </c>
      <c r="G271" s="67">
        <f t="shared" si="5"/>
        <v>0</v>
      </c>
      <c r="I271" s="1"/>
    </row>
    <row r="272" spans="1:9" ht="30" customHeight="1">
      <c r="A272" s="32" t="s">
        <v>176</v>
      </c>
      <c r="B272" s="24" t="s">
        <v>121</v>
      </c>
      <c r="C272" s="24"/>
      <c r="D272" s="24"/>
      <c r="E272" s="64">
        <f>E273</f>
        <v>4086300</v>
      </c>
      <c r="F272" s="69">
        <v>3064725</v>
      </c>
      <c r="G272" s="67">
        <f t="shared" si="5"/>
        <v>75</v>
      </c>
      <c r="I272" s="1"/>
    </row>
    <row r="273" spans="1:9" ht="14.25" customHeight="1">
      <c r="A273" s="32" t="s">
        <v>98</v>
      </c>
      <c r="B273" s="24" t="s">
        <v>121</v>
      </c>
      <c r="C273" s="24" t="s">
        <v>14</v>
      </c>
      <c r="D273" s="24"/>
      <c r="E273" s="62">
        <f>E274</f>
        <v>4086300</v>
      </c>
      <c r="F273" s="69">
        <v>3064725</v>
      </c>
      <c r="G273" s="67">
        <f t="shared" si="5"/>
        <v>75</v>
      </c>
      <c r="I273" s="1"/>
    </row>
    <row r="274" spans="1:9" ht="14.25" customHeight="1">
      <c r="A274" s="32" t="s">
        <v>99</v>
      </c>
      <c r="B274" s="24" t="s">
        <v>121</v>
      </c>
      <c r="C274" s="24" t="s">
        <v>4</v>
      </c>
      <c r="D274" s="24"/>
      <c r="E274" s="62">
        <f>E275</f>
        <v>4086300</v>
      </c>
      <c r="F274" s="69">
        <v>3064725</v>
      </c>
      <c r="G274" s="67">
        <f t="shared" si="5"/>
        <v>75</v>
      </c>
      <c r="I274" s="1"/>
    </row>
    <row r="275" spans="1:9" ht="14.25" customHeight="1">
      <c r="A275" s="34" t="s">
        <v>151</v>
      </c>
      <c r="B275" s="24" t="s">
        <v>121</v>
      </c>
      <c r="C275" s="24" t="s">
        <v>4</v>
      </c>
      <c r="D275" s="24" t="s">
        <v>52</v>
      </c>
      <c r="E275" s="62">
        <f>E276</f>
        <v>4086300</v>
      </c>
      <c r="F275" s="69">
        <v>3064725</v>
      </c>
      <c r="G275" s="67">
        <f t="shared" si="5"/>
        <v>75</v>
      </c>
      <c r="I275" s="1"/>
    </row>
    <row r="276" spans="1:9" ht="13.5" customHeight="1">
      <c r="A276" s="49" t="s">
        <v>12</v>
      </c>
      <c r="B276" s="24" t="s">
        <v>121</v>
      </c>
      <c r="C276" s="24" t="s">
        <v>4</v>
      </c>
      <c r="D276" s="24" t="s">
        <v>13</v>
      </c>
      <c r="E276" s="61">
        <v>4086300</v>
      </c>
      <c r="F276" s="69">
        <v>3064725</v>
      </c>
      <c r="G276" s="67">
        <f t="shared" si="5"/>
        <v>75</v>
      </c>
      <c r="I276" s="1"/>
    </row>
    <row r="277" spans="1:9" ht="16.5" customHeight="1" hidden="1">
      <c r="A277" s="32" t="s">
        <v>122</v>
      </c>
      <c r="B277" s="24" t="s">
        <v>123</v>
      </c>
      <c r="C277" s="24"/>
      <c r="D277" s="24"/>
      <c r="E277" s="62">
        <f>E278</f>
        <v>0</v>
      </c>
      <c r="F277" s="69"/>
      <c r="G277" s="67" t="e">
        <f t="shared" si="5"/>
        <v>#DIV/0!</v>
      </c>
      <c r="I277" s="1"/>
    </row>
    <row r="278" spans="1:9" ht="12" customHeight="1" hidden="1">
      <c r="A278" s="32" t="s">
        <v>26</v>
      </c>
      <c r="B278" s="24" t="s">
        <v>123</v>
      </c>
      <c r="C278" s="24" t="s">
        <v>28</v>
      </c>
      <c r="D278" s="24"/>
      <c r="E278" s="62">
        <f>E279</f>
        <v>0</v>
      </c>
      <c r="F278" s="69"/>
      <c r="G278" s="67" t="e">
        <f t="shared" si="5"/>
        <v>#DIV/0!</v>
      </c>
      <c r="I278" s="1"/>
    </row>
    <row r="279" spans="1:9" ht="12" customHeight="1" hidden="1">
      <c r="A279" s="32" t="s">
        <v>27</v>
      </c>
      <c r="B279" s="24" t="s">
        <v>123</v>
      </c>
      <c r="C279" s="24" t="s">
        <v>29</v>
      </c>
      <c r="D279" s="24"/>
      <c r="E279" s="62">
        <f>E280</f>
        <v>0</v>
      </c>
      <c r="F279" s="69"/>
      <c r="G279" s="67" t="e">
        <f t="shared" si="5"/>
        <v>#DIV/0!</v>
      </c>
      <c r="I279" s="1"/>
    </row>
    <row r="280" spans="1:9" ht="15.75" customHeight="1" hidden="1">
      <c r="A280" s="34" t="s">
        <v>151</v>
      </c>
      <c r="B280" s="24" t="s">
        <v>123</v>
      </c>
      <c r="C280" s="24" t="s">
        <v>29</v>
      </c>
      <c r="D280" s="24" t="s">
        <v>52</v>
      </c>
      <c r="E280" s="62">
        <f>E281</f>
        <v>0</v>
      </c>
      <c r="F280" s="69"/>
      <c r="G280" s="67" t="e">
        <f t="shared" si="5"/>
        <v>#DIV/0!</v>
      </c>
      <c r="I280" s="1"/>
    </row>
    <row r="281" spans="1:9" ht="12" customHeight="1" hidden="1">
      <c r="A281" s="49" t="s">
        <v>12</v>
      </c>
      <c r="B281" s="24" t="s">
        <v>123</v>
      </c>
      <c r="C281" s="24" t="s">
        <v>29</v>
      </c>
      <c r="D281" s="24" t="s">
        <v>13</v>
      </c>
      <c r="E281" s="61">
        <v>0</v>
      </c>
      <c r="F281" s="69"/>
      <c r="G281" s="67" t="e">
        <f t="shared" si="5"/>
        <v>#DIV/0!</v>
      </c>
      <c r="I281" s="1"/>
    </row>
    <row r="282" spans="1:9" ht="32.25" customHeight="1">
      <c r="A282" s="50" t="s">
        <v>183</v>
      </c>
      <c r="B282" s="24" t="s">
        <v>153</v>
      </c>
      <c r="C282" s="24"/>
      <c r="D282" s="24"/>
      <c r="E282" s="66">
        <f>E283</f>
        <v>18815</v>
      </c>
      <c r="F282" s="69">
        <v>18815</v>
      </c>
      <c r="G282" s="67">
        <f t="shared" si="5"/>
        <v>100</v>
      </c>
      <c r="I282" s="1"/>
    </row>
    <row r="283" spans="1:9" ht="12" customHeight="1">
      <c r="A283" s="34" t="s">
        <v>148</v>
      </c>
      <c r="B283" s="24" t="s">
        <v>153</v>
      </c>
      <c r="C283" s="24" t="s">
        <v>28</v>
      </c>
      <c r="D283" s="24"/>
      <c r="E283" s="61">
        <f>E284</f>
        <v>18815</v>
      </c>
      <c r="F283" s="69">
        <v>18815</v>
      </c>
      <c r="G283" s="67">
        <f t="shared" si="5"/>
        <v>100</v>
      </c>
      <c r="I283" s="1"/>
    </row>
    <row r="284" spans="1:9" ht="12" customHeight="1">
      <c r="A284" s="32" t="s">
        <v>27</v>
      </c>
      <c r="B284" s="24" t="s">
        <v>153</v>
      </c>
      <c r="C284" s="24" t="s">
        <v>29</v>
      </c>
      <c r="D284" s="24"/>
      <c r="E284" s="61">
        <f>E285</f>
        <v>18815</v>
      </c>
      <c r="F284" s="69">
        <v>18815</v>
      </c>
      <c r="G284" s="67">
        <f t="shared" si="5"/>
        <v>100</v>
      </c>
      <c r="I284" s="1"/>
    </row>
    <row r="285" spans="1:9" ht="12" customHeight="1">
      <c r="A285" s="51" t="s">
        <v>157</v>
      </c>
      <c r="B285" s="24" t="s">
        <v>153</v>
      </c>
      <c r="C285" s="24" t="s">
        <v>29</v>
      </c>
      <c r="D285" s="24" t="s">
        <v>154</v>
      </c>
      <c r="E285" s="61">
        <f>E286</f>
        <v>18815</v>
      </c>
      <c r="F285" s="69">
        <v>18815</v>
      </c>
      <c r="G285" s="67">
        <f t="shared" si="5"/>
        <v>100</v>
      </c>
      <c r="I285" s="1"/>
    </row>
    <row r="286" spans="1:9" ht="12" customHeight="1">
      <c r="A286" s="51" t="s">
        <v>156</v>
      </c>
      <c r="B286" s="24" t="s">
        <v>153</v>
      </c>
      <c r="C286" s="24" t="s">
        <v>29</v>
      </c>
      <c r="D286" s="24" t="s">
        <v>155</v>
      </c>
      <c r="E286" s="61">
        <v>18815</v>
      </c>
      <c r="F286" s="69">
        <v>18815</v>
      </c>
      <c r="G286" s="67">
        <f t="shared" si="5"/>
        <v>100</v>
      </c>
      <c r="I286" s="1"/>
    </row>
    <row r="287" spans="1:9" ht="40.5" customHeight="1">
      <c r="A287" s="50" t="s">
        <v>175</v>
      </c>
      <c r="B287" s="24" t="s">
        <v>158</v>
      </c>
      <c r="C287" s="24"/>
      <c r="D287" s="24"/>
      <c r="E287" s="61">
        <f>E288</f>
        <v>2257.8</v>
      </c>
      <c r="F287" s="69">
        <v>0</v>
      </c>
      <c r="G287" s="67">
        <f t="shared" si="5"/>
        <v>0</v>
      </c>
      <c r="I287" s="1"/>
    </row>
    <row r="288" spans="1:9" ht="12" customHeight="1">
      <c r="A288" s="34" t="s">
        <v>148</v>
      </c>
      <c r="B288" s="24" t="s">
        <v>158</v>
      </c>
      <c r="C288" s="24" t="s">
        <v>28</v>
      </c>
      <c r="D288" s="24"/>
      <c r="E288" s="61">
        <f>E289</f>
        <v>2257.8</v>
      </c>
      <c r="F288" s="69">
        <v>0</v>
      </c>
      <c r="G288" s="67">
        <f t="shared" si="5"/>
        <v>0</v>
      </c>
      <c r="I288" s="1"/>
    </row>
    <row r="289" spans="1:9" ht="12" customHeight="1">
      <c r="A289" s="32" t="s">
        <v>27</v>
      </c>
      <c r="B289" s="24" t="s">
        <v>158</v>
      </c>
      <c r="C289" s="24" t="s">
        <v>29</v>
      </c>
      <c r="D289" s="24"/>
      <c r="E289" s="61">
        <f>E290</f>
        <v>2257.8</v>
      </c>
      <c r="F289" s="69">
        <v>0</v>
      </c>
      <c r="G289" s="67">
        <f t="shared" si="5"/>
        <v>0</v>
      </c>
      <c r="I289" s="1"/>
    </row>
    <row r="290" spans="1:9" ht="12" customHeight="1">
      <c r="A290" s="51" t="s">
        <v>157</v>
      </c>
      <c r="B290" s="24" t="s">
        <v>158</v>
      </c>
      <c r="C290" s="24" t="s">
        <v>29</v>
      </c>
      <c r="D290" s="24" t="s">
        <v>154</v>
      </c>
      <c r="E290" s="61">
        <f>E291</f>
        <v>2257.8</v>
      </c>
      <c r="F290" s="69">
        <v>0</v>
      </c>
      <c r="G290" s="67">
        <f t="shared" si="5"/>
        <v>0</v>
      </c>
      <c r="I290" s="1"/>
    </row>
    <row r="291" spans="1:9" ht="12" customHeight="1">
      <c r="A291" s="51" t="s">
        <v>156</v>
      </c>
      <c r="B291" s="24" t="s">
        <v>158</v>
      </c>
      <c r="C291" s="24" t="s">
        <v>29</v>
      </c>
      <c r="D291" s="24" t="s">
        <v>155</v>
      </c>
      <c r="E291" s="61">
        <v>2257.8</v>
      </c>
      <c r="F291" s="69">
        <v>0</v>
      </c>
      <c r="G291" s="67">
        <f t="shared" si="5"/>
        <v>0</v>
      </c>
      <c r="I291" s="1"/>
    </row>
    <row r="292" spans="1:7" s="18" customFormat="1" ht="18">
      <c r="A292" s="42" t="s">
        <v>113</v>
      </c>
      <c r="B292" s="45"/>
      <c r="C292" s="45"/>
      <c r="D292" s="45"/>
      <c r="E292" s="62">
        <f>E177+E12</f>
        <v>14225439.14</v>
      </c>
      <c r="F292" s="62">
        <f>F177+F12</f>
        <v>8127587.67</v>
      </c>
      <c r="G292" s="67">
        <f t="shared" si="5"/>
        <v>57.13417765182608</v>
      </c>
    </row>
    <row r="293" ht="12.75">
      <c r="E293" s="54">
        <f>E282+E272+E261+E250+E230+E214+E210+E206+E202+E196+E185+E179+E166+E160+E134+E120+E111+E86+E61+E50</f>
        <v>10507961.88</v>
      </c>
    </row>
    <row r="294" spans="1:5" ht="12.75">
      <c r="A294" s="52"/>
      <c r="B294" s="52"/>
      <c r="C294" s="52"/>
      <c r="D294" s="52"/>
      <c r="E294" s="53"/>
    </row>
    <row r="295" spans="1:5" ht="12.75">
      <c r="A295" s="52"/>
      <c r="B295" s="52"/>
      <c r="C295" s="52"/>
      <c r="D295" s="52"/>
      <c r="E295" s="52"/>
    </row>
    <row r="296" spans="1:5" ht="12.75">
      <c r="A296" s="52"/>
      <c r="B296" s="52"/>
      <c r="C296" s="52"/>
      <c r="D296" s="52"/>
      <c r="E296" s="52"/>
    </row>
    <row r="297" spans="1:5" ht="12.75">
      <c r="A297" s="52"/>
      <c r="B297" s="52"/>
      <c r="C297" s="52"/>
      <c r="D297" s="52"/>
      <c r="E297" s="52"/>
    </row>
    <row r="298" spans="1:5" ht="12.75">
      <c r="A298" s="52"/>
      <c r="B298" s="52"/>
      <c r="C298" s="52"/>
      <c r="D298" s="52"/>
      <c r="E298" s="52"/>
    </row>
  </sheetData>
  <sheetProtection/>
  <mergeCells count="1">
    <mergeCell ref="A8:E8"/>
  </mergeCells>
  <printOptions/>
  <pageMargins left="1.1023622047244095" right="0.1968503937007874" top="0.11811023622047245" bottom="0.03937007874015748" header="0.5118110236220472" footer="0.35433070866141736"/>
  <pageSetup firstPageNumber="758" useFirstPageNumber="1" horizontalDpi="600" verticalDpi="600" orientation="portrait" paperSize="9" scale="58" r:id="rId1"/>
  <rowBreaks count="2" manualBreakCount="2">
    <brk id="90" max="6" man="1"/>
    <brk id="2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2019-11-06T02:26:46Z</cp:lastPrinted>
  <dcterms:created xsi:type="dcterms:W3CDTF">2007-10-11T12:08:51Z</dcterms:created>
  <dcterms:modified xsi:type="dcterms:W3CDTF">2022-10-12T09:04:04Z</dcterms:modified>
  <cp:category/>
  <cp:version/>
  <cp:contentType/>
  <cp:contentStatus/>
</cp:coreProperties>
</file>